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885" yWindow="1890" windowWidth="10755" windowHeight="7455" tabRatio="949" firstSheet="3" activeTab="3"/>
  </bookViews>
  <sheets>
    <sheet name="ДОО" sheetId="113" r:id="rId1"/>
    <sheet name="ДОД" sheetId="112" r:id="rId2"/>
    <sheet name="СОШ" sheetId="111" r:id="rId3"/>
    <sheet name="на САЙТ" sheetId="110" r:id="rId4"/>
  </sheets>
  <externalReferences>
    <externalReference r:id="rId5"/>
  </externalReferences>
  <definedNames>
    <definedName name="_xlnm.Print_Area" localSheetId="1">ДОД!$A$1:$Z$33</definedName>
    <definedName name="_xlnm.Print_Area" localSheetId="0">ДОО!$A$1:$AD$31</definedName>
    <definedName name="_xlnm.Print_Area" localSheetId="3">'на САЙТ'!$A$1:$N$35</definedName>
    <definedName name="_xlnm.Print_Area" localSheetId="2">СОШ!$A$1:$AD$34</definedName>
  </definedNames>
  <calcPr calcId="144525" refMode="R1C1"/>
</workbook>
</file>

<file path=xl/calcChain.xml><?xml version="1.0" encoding="utf-8"?>
<calcChain xmlns="http://schemas.openxmlformats.org/spreadsheetml/2006/main">
  <c r="C34" i="111" l="1"/>
  <c r="C33" i="111"/>
  <c r="C32" i="111"/>
  <c r="C28" i="111"/>
  <c r="C29" i="111"/>
  <c r="C30" i="111"/>
  <c r="C31" i="111"/>
  <c r="C27" i="111"/>
  <c r="C22" i="111"/>
  <c r="C23" i="111"/>
  <c r="C24" i="111"/>
  <c r="C25" i="111"/>
  <c r="C21" i="111"/>
  <c r="C14" i="111"/>
  <c r="C15" i="111"/>
  <c r="C16" i="111"/>
  <c r="C17" i="111"/>
  <c r="C18" i="111"/>
  <c r="C19" i="111"/>
  <c r="C13" i="111"/>
  <c r="K34" i="111" l="1"/>
  <c r="J34" i="111"/>
  <c r="H34" i="111"/>
  <c r="G34" i="111"/>
  <c r="F34" i="111"/>
  <c r="E34" i="111"/>
  <c r="K33" i="111"/>
  <c r="J33" i="111"/>
  <c r="H33" i="111"/>
  <c r="G33" i="111"/>
  <c r="F33" i="111"/>
  <c r="E33" i="111"/>
  <c r="K32" i="111"/>
  <c r="J32" i="111"/>
  <c r="H32" i="111"/>
  <c r="G32" i="111"/>
  <c r="F32" i="111"/>
  <c r="E32" i="111"/>
  <c r="K31" i="111"/>
  <c r="J31" i="111"/>
  <c r="H31" i="111"/>
  <c r="G31" i="111"/>
  <c r="F31" i="111"/>
  <c r="E31" i="111"/>
  <c r="K30" i="111"/>
  <c r="J30" i="111"/>
  <c r="H30" i="111"/>
  <c r="G30" i="111"/>
  <c r="F30" i="111"/>
  <c r="E30" i="111"/>
  <c r="K29" i="111"/>
  <c r="J29" i="111"/>
  <c r="H29" i="111"/>
  <c r="G29" i="111"/>
  <c r="F29" i="111"/>
  <c r="E29" i="111"/>
  <c r="K28" i="111"/>
  <c r="J28" i="111"/>
  <c r="H28" i="111"/>
  <c r="G28" i="111"/>
  <c r="F28" i="111"/>
  <c r="E28" i="111"/>
  <c r="K27" i="111"/>
  <c r="J27" i="111"/>
  <c r="H27" i="111"/>
  <c r="G27" i="111"/>
  <c r="F27" i="111"/>
  <c r="E27" i="111"/>
  <c r="K25" i="111"/>
  <c r="J25" i="111"/>
  <c r="H25" i="111"/>
  <c r="G25" i="111"/>
  <c r="F25" i="111"/>
  <c r="E25" i="111"/>
  <c r="K24" i="111"/>
  <c r="J24" i="111"/>
  <c r="H24" i="111"/>
  <c r="G24" i="111"/>
  <c r="F24" i="111"/>
  <c r="E24" i="111"/>
  <c r="K23" i="111"/>
  <c r="J23" i="111"/>
  <c r="H23" i="111"/>
  <c r="G23" i="111"/>
  <c r="F23" i="111"/>
  <c r="E23" i="111"/>
  <c r="K22" i="111"/>
  <c r="J22" i="111"/>
  <c r="H22" i="111"/>
  <c r="G22" i="111"/>
  <c r="F22" i="111"/>
  <c r="E22" i="111"/>
  <c r="K21" i="111"/>
  <c r="J21" i="111"/>
  <c r="H21" i="111"/>
  <c r="G21" i="111"/>
  <c r="F21" i="111"/>
  <c r="E21" i="111"/>
  <c r="K19" i="111"/>
  <c r="J19" i="111"/>
  <c r="H19" i="111"/>
  <c r="G19" i="111"/>
  <c r="F19" i="111"/>
  <c r="E19" i="111"/>
  <c r="K18" i="111"/>
  <c r="J18" i="111"/>
  <c r="H18" i="111"/>
  <c r="G18" i="111"/>
  <c r="F18" i="111"/>
  <c r="E18" i="111"/>
  <c r="K17" i="111"/>
  <c r="J17" i="111"/>
  <c r="H17" i="111"/>
  <c r="G17" i="111"/>
  <c r="F17" i="111"/>
  <c r="E17" i="111"/>
  <c r="K16" i="111"/>
  <c r="J16" i="111"/>
  <c r="H16" i="111"/>
  <c r="G16" i="111"/>
  <c r="F16" i="111"/>
  <c r="E16" i="111"/>
  <c r="K15" i="111"/>
  <c r="J15" i="111"/>
  <c r="H15" i="111"/>
  <c r="G15" i="111"/>
  <c r="F15" i="111"/>
  <c r="E15" i="111"/>
  <c r="K14" i="111"/>
  <c r="J14" i="111"/>
  <c r="H14" i="111"/>
  <c r="G14" i="111"/>
  <c r="F14" i="111"/>
  <c r="E14" i="111"/>
  <c r="K13" i="111"/>
  <c r="J13" i="111"/>
  <c r="H13" i="111"/>
  <c r="G13" i="111"/>
  <c r="F13" i="111"/>
  <c r="E13" i="111"/>
  <c r="J33" i="112"/>
  <c r="I33" i="112"/>
  <c r="G33" i="112"/>
  <c r="F33" i="112"/>
  <c r="E33" i="112"/>
  <c r="C33" i="112"/>
  <c r="J32" i="112"/>
  <c r="I32" i="112"/>
  <c r="G32" i="112"/>
  <c r="F32" i="112"/>
  <c r="E32" i="112"/>
  <c r="C32" i="112"/>
  <c r="J31" i="112"/>
  <c r="I31" i="112"/>
  <c r="G31" i="112"/>
  <c r="F31" i="112"/>
  <c r="E31" i="112"/>
  <c r="C31" i="112"/>
  <c r="J30" i="112"/>
  <c r="I30" i="112"/>
  <c r="G30" i="112"/>
  <c r="F30" i="112"/>
  <c r="E30" i="112"/>
  <c r="C30" i="112"/>
  <c r="J29" i="112"/>
  <c r="I29" i="112"/>
  <c r="G29" i="112"/>
  <c r="F29" i="112"/>
  <c r="E29" i="112"/>
  <c r="C29" i="112"/>
  <c r="J28" i="112"/>
  <c r="I28" i="112"/>
  <c r="G28" i="112"/>
  <c r="F28" i="112"/>
  <c r="E28" i="112"/>
  <c r="C28" i="112"/>
  <c r="J27" i="112"/>
  <c r="I27" i="112"/>
  <c r="G27" i="112"/>
  <c r="F27" i="112"/>
  <c r="E27" i="112"/>
  <c r="C27" i="112"/>
  <c r="J26" i="112"/>
  <c r="I26" i="112"/>
  <c r="G26" i="112"/>
  <c r="F26" i="112"/>
  <c r="E26" i="112"/>
  <c r="C26" i="112"/>
  <c r="J24" i="112"/>
  <c r="I24" i="112"/>
  <c r="G24" i="112"/>
  <c r="F24" i="112"/>
  <c r="E24" i="112"/>
  <c r="C24" i="112"/>
  <c r="J23" i="112"/>
  <c r="I23" i="112"/>
  <c r="G23" i="112"/>
  <c r="F23" i="112"/>
  <c r="E23" i="112"/>
  <c r="C23" i="112"/>
  <c r="J22" i="112"/>
  <c r="I22" i="112"/>
  <c r="G22" i="112"/>
  <c r="F22" i="112"/>
  <c r="E22" i="112"/>
  <c r="C22" i="112"/>
  <c r="J21" i="112"/>
  <c r="I21" i="112"/>
  <c r="G21" i="112"/>
  <c r="F21" i="112"/>
  <c r="E21" i="112"/>
  <c r="C21" i="112"/>
  <c r="J20" i="112"/>
  <c r="I20" i="112"/>
  <c r="G20" i="112"/>
  <c r="F20" i="112"/>
  <c r="E20" i="112"/>
  <c r="C20" i="112"/>
  <c r="J18" i="112"/>
  <c r="I18" i="112"/>
  <c r="G18" i="112"/>
  <c r="F18" i="112"/>
  <c r="E18" i="112"/>
  <c r="C18" i="112"/>
  <c r="J17" i="112"/>
  <c r="I17" i="112"/>
  <c r="G17" i="112"/>
  <c r="F17" i="112"/>
  <c r="E17" i="112"/>
  <c r="C17" i="112"/>
  <c r="J16" i="112"/>
  <c r="I16" i="112"/>
  <c r="G16" i="112"/>
  <c r="F16" i="112"/>
  <c r="E16" i="112"/>
  <c r="C16" i="112"/>
  <c r="J15" i="112"/>
  <c r="I15" i="112"/>
  <c r="G15" i="112"/>
  <c r="F15" i="112"/>
  <c r="E15" i="112"/>
  <c r="C15" i="112"/>
  <c r="J14" i="112"/>
  <c r="I14" i="112"/>
  <c r="G14" i="112"/>
  <c r="F14" i="112"/>
  <c r="E14" i="112"/>
  <c r="C14" i="112"/>
  <c r="J13" i="112"/>
  <c r="I13" i="112"/>
  <c r="G13" i="112"/>
  <c r="F13" i="112"/>
  <c r="E13" i="112"/>
  <c r="C13" i="112"/>
  <c r="J12" i="112"/>
  <c r="I12" i="112"/>
  <c r="G12" i="112"/>
  <c r="F12" i="112"/>
  <c r="E12" i="112"/>
  <c r="C12" i="112"/>
  <c r="K31" i="113"/>
  <c r="J31" i="113"/>
  <c r="I31" i="113"/>
  <c r="G31" i="113"/>
  <c r="F31" i="113"/>
  <c r="E31" i="113"/>
  <c r="C31" i="113"/>
  <c r="K30" i="113"/>
  <c r="J30" i="113"/>
  <c r="I30" i="113"/>
  <c r="G30" i="113"/>
  <c r="F30" i="113"/>
  <c r="E30" i="113"/>
  <c r="C30" i="113"/>
  <c r="K29" i="113"/>
  <c r="J29" i="113"/>
  <c r="I29" i="113"/>
  <c r="G29" i="113"/>
  <c r="F29" i="113"/>
  <c r="E29" i="113"/>
  <c r="C29" i="113"/>
  <c r="K28" i="113"/>
  <c r="J28" i="113"/>
  <c r="I28" i="113"/>
  <c r="G28" i="113"/>
  <c r="F28" i="113"/>
  <c r="E28" i="113"/>
  <c r="C28" i="113"/>
  <c r="K27" i="113"/>
  <c r="J27" i="113"/>
  <c r="I27" i="113"/>
  <c r="G27" i="113"/>
  <c r="F27" i="113"/>
  <c r="E27" i="113"/>
  <c r="C27" i="113"/>
  <c r="K26" i="113"/>
  <c r="J26" i="113"/>
  <c r="I26" i="113"/>
  <c r="G26" i="113"/>
  <c r="F26" i="113"/>
  <c r="E26" i="113"/>
  <c r="C26" i="113"/>
  <c r="K24" i="113"/>
  <c r="J24" i="113"/>
  <c r="I24" i="113"/>
  <c r="G24" i="113"/>
  <c r="F24" i="113"/>
  <c r="E24" i="113"/>
  <c r="C24" i="113"/>
  <c r="K23" i="113"/>
  <c r="J23" i="113"/>
  <c r="I23" i="113"/>
  <c r="G23" i="113"/>
  <c r="F23" i="113"/>
  <c r="E23" i="113"/>
  <c r="C23" i="113"/>
  <c r="K22" i="113"/>
  <c r="J22" i="113"/>
  <c r="I22" i="113"/>
  <c r="G22" i="113"/>
  <c r="F22" i="113"/>
  <c r="E22" i="113"/>
  <c r="C22" i="113"/>
  <c r="K21" i="113"/>
  <c r="J21" i="113"/>
  <c r="I21" i="113"/>
  <c r="G21" i="113"/>
  <c r="F21" i="113"/>
  <c r="E21" i="113"/>
  <c r="C21" i="113"/>
  <c r="K20" i="113"/>
  <c r="J20" i="113"/>
  <c r="I20" i="113"/>
  <c r="G20" i="113"/>
  <c r="F20" i="113"/>
  <c r="E20" i="113"/>
  <c r="C20" i="113"/>
  <c r="K18" i="113"/>
  <c r="J18" i="113"/>
  <c r="I18" i="113"/>
  <c r="G18" i="113"/>
  <c r="F18" i="113"/>
  <c r="E18" i="113"/>
  <c r="C18" i="113"/>
  <c r="K17" i="113"/>
  <c r="J17" i="113"/>
  <c r="I17" i="113"/>
  <c r="G17" i="113"/>
  <c r="F17" i="113"/>
  <c r="E17" i="113"/>
  <c r="C17" i="113"/>
  <c r="K16" i="113"/>
  <c r="J16" i="113"/>
  <c r="I16" i="113"/>
  <c r="G16" i="113"/>
  <c r="F16" i="113"/>
  <c r="E16" i="113"/>
  <c r="C16" i="113"/>
  <c r="K15" i="113"/>
  <c r="J15" i="113"/>
  <c r="I15" i="113"/>
  <c r="G15" i="113"/>
  <c r="F15" i="113"/>
  <c r="E15" i="113"/>
  <c r="C15" i="113"/>
  <c r="K14" i="113"/>
  <c r="J14" i="113"/>
  <c r="I14" i="113"/>
  <c r="G14" i="113"/>
  <c r="F14" i="113"/>
  <c r="E14" i="113"/>
  <c r="C14" i="113"/>
  <c r="K13" i="113"/>
  <c r="J13" i="113"/>
  <c r="I13" i="113"/>
  <c r="G13" i="113"/>
  <c r="F13" i="113"/>
  <c r="E13" i="113"/>
  <c r="C13" i="113"/>
  <c r="K12" i="113"/>
  <c r="J12" i="113"/>
  <c r="I12" i="113"/>
  <c r="G12" i="113"/>
  <c r="F12" i="113"/>
  <c r="E12" i="113"/>
  <c r="C12" i="113"/>
  <c r="N30" i="111" l="1"/>
  <c r="K21" i="112"/>
  <c r="N13" i="111"/>
  <c r="O16" i="113"/>
  <c r="T12" i="113"/>
  <c r="N12" i="112"/>
  <c r="M12" i="112"/>
  <c r="O22" i="111"/>
  <c r="Q14" i="111"/>
  <c r="L23" i="113"/>
  <c r="O22" i="113"/>
  <c r="N17" i="112" l="1"/>
  <c r="N26" i="112"/>
  <c r="O29" i="113"/>
  <c r="O23" i="112"/>
  <c r="N14" i="112"/>
  <c r="N24" i="112"/>
  <c r="N12" i="113"/>
  <c r="O12" i="113"/>
  <c r="O24" i="113"/>
  <c r="O27" i="113"/>
  <c r="O23" i="111"/>
  <c r="O24" i="111"/>
  <c r="O27" i="111"/>
  <c r="N13" i="112"/>
  <c r="O28" i="113"/>
  <c r="N23" i="112"/>
  <c r="O13" i="113"/>
  <c r="O17" i="113"/>
  <c r="O21" i="113"/>
  <c r="O26" i="113"/>
  <c r="O30" i="113"/>
  <c r="O19" i="111"/>
  <c r="O25" i="111"/>
  <c r="O28" i="111"/>
  <c r="O29" i="111"/>
  <c r="N18" i="112"/>
  <c r="N20" i="112"/>
  <c r="N21" i="112"/>
  <c r="N28" i="112"/>
  <c r="N30" i="112"/>
  <c r="N16" i="112"/>
  <c r="N22" i="112"/>
  <c r="N27" i="112"/>
  <c r="O17" i="111"/>
  <c r="O31" i="111"/>
  <c r="O13" i="111"/>
  <c r="M13" i="111" s="1"/>
  <c r="O16" i="111"/>
  <c r="O18" i="111"/>
  <c r="L12" i="112"/>
  <c r="N13" i="113"/>
  <c r="R14" i="113"/>
  <c r="S14" i="113"/>
  <c r="O15" i="113"/>
  <c r="R16" i="113"/>
  <c r="N17" i="113"/>
  <c r="R18" i="113"/>
  <c r="R20" i="113"/>
  <c r="S20" i="113"/>
  <c r="N22" i="113"/>
  <c r="M22" i="113" s="1"/>
  <c r="S23" i="113"/>
  <c r="R24" i="113"/>
  <c r="N26" i="113"/>
  <c r="S27" i="113"/>
  <c r="R28" i="113"/>
  <c r="N29" i="113"/>
  <c r="S14" i="111"/>
  <c r="T15" i="111"/>
  <c r="S16" i="111"/>
  <c r="T16" i="111"/>
  <c r="T18" i="111"/>
  <c r="N19" i="111"/>
  <c r="O21" i="111"/>
  <c r="S23" i="111"/>
  <c r="T24" i="111"/>
  <c r="N25" i="111"/>
  <c r="T27" i="111"/>
  <c r="T30" i="111"/>
  <c r="Q13" i="112"/>
  <c r="M14" i="112"/>
  <c r="N15" i="112"/>
  <c r="R16" i="112"/>
  <c r="M17" i="112"/>
  <c r="M18" i="112"/>
  <c r="R22" i="112"/>
  <c r="M24" i="112"/>
  <c r="Q27" i="112"/>
  <c r="Q29" i="112"/>
  <c r="S12" i="113"/>
  <c r="S13" i="113"/>
  <c r="O14" i="113"/>
  <c r="N16" i="113"/>
  <c r="M16" i="113" s="1"/>
  <c r="O18" i="113"/>
  <c r="N20" i="113"/>
  <c r="O20" i="113"/>
  <c r="S21" i="113"/>
  <c r="O23" i="113"/>
  <c r="R26" i="113"/>
  <c r="N28" i="113"/>
  <c r="O14" i="111"/>
  <c r="O15" i="111"/>
  <c r="S17" i="111"/>
  <c r="T19" i="111"/>
  <c r="S21" i="111"/>
  <c r="T22" i="111"/>
  <c r="T25" i="111"/>
  <c r="N27" i="111"/>
  <c r="T28" i="111"/>
  <c r="T29" i="111"/>
  <c r="T31" i="111"/>
  <c r="M13" i="112"/>
  <c r="Q14" i="112"/>
  <c r="Q15" i="112"/>
  <c r="Q17" i="112"/>
  <c r="R18" i="112"/>
  <c r="R20" i="112"/>
  <c r="Q21" i="112"/>
  <c r="R21" i="112"/>
  <c r="M23" i="112"/>
  <c r="Q24" i="112"/>
  <c r="Q26" i="112"/>
  <c r="M27" i="112"/>
  <c r="Q28" i="112"/>
  <c r="R28" i="112"/>
  <c r="R30" i="112"/>
  <c r="Q30" i="112"/>
  <c r="N15" i="111"/>
  <c r="N21" i="111"/>
  <c r="M29" i="112"/>
  <c r="S16" i="113"/>
  <c r="S18" i="113"/>
  <c r="N21" i="113"/>
  <c r="R23" i="113"/>
  <c r="P27" i="113"/>
  <c r="S28" i="113"/>
  <c r="N30" i="113"/>
  <c r="S13" i="111"/>
  <c r="T13" i="111"/>
  <c r="T14" i="111"/>
  <c r="S15" i="111"/>
  <c r="N17" i="111"/>
  <c r="S18" i="111"/>
  <c r="N22" i="111"/>
  <c r="M22" i="111" s="1"/>
  <c r="T23" i="111"/>
  <c r="S24" i="111"/>
  <c r="S27" i="111"/>
  <c r="N28" i="111"/>
  <c r="N29" i="111"/>
  <c r="S30" i="111"/>
  <c r="N31" i="111"/>
  <c r="R13" i="112"/>
  <c r="Q16" i="112"/>
  <c r="M20" i="112"/>
  <c r="M21" i="112"/>
  <c r="Q22" i="112"/>
  <c r="Q23" i="112"/>
  <c r="M26" i="112"/>
  <c r="R27" i="112"/>
  <c r="M28" i="112"/>
  <c r="R29" i="112"/>
  <c r="M30" i="112"/>
  <c r="R12" i="113"/>
  <c r="R13" i="113"/>
  <c r="N14" i="113"/>
  <c r="R15" i="113"/>
  <c r="S15" i="113"/>
  <c r="R17" i="113"/>
  <c r="S17" i="113"/>
  <c r="N18" i="113"/>
  <c r="R21" i="113"/>
  <c r="R22" i="113"/>
  <c r="S22" i="113"/>
  <c r="N23" i="113"/>
  <c r="N24" i="113"/>
  <c r="S26" i="113"/>
  <c r="N27" i="113"/>
  <c r="R29" i="113"/>
  <c r="S29" i="113"/>
  <c r="R30" i="113"/>
  <c r="S30" i="113"/>
  <c r="N14" i="111"/>
  <c r="N16" i="111"/>
  <c r="N18" i="111"/>
  <c r="S19" i="111"/>
  <c r="T21" i="111"/>
  <c r="S22" i="111"/>
  <c r="N23" i="111"/>
  <c r="N24" i="111"/>
  <c r="S25" i="111"/>
  <c r="S28" i="111"/>
  <c r="O30" i="111"/>
  <c r="M30" i="111" s="1"/>
  <c r="S31" i="111"/>
  <c r="Q12" i="112"/>
  <c r="R12" i="112"/>
  <c r="R14" i="112"/>
  <c r="R15" i="112"/>
  <c r="M16" i="112"/>
  <c r="R17" i="112"/>
  <c r="Q18" i="112"/>
  <c r="Q20" i="112"/>
  <c r="M22" i="112"/>
  <c r="R24" i="112"/>
  <c r="R26" i="112"/>
  <c r="N29" i="112"/>
  <c r="N15" i="113"/>
  <c r="S24" i="113"/>
  <c r="T17" i="111"/>
  <c r="M15" i="112"/>
  <c r="R23" i="112"/>
  <c r="R27" i="113"/>
  <c r="S29" i="111"/>
  <c r="L15" i="113"/>
  <c r="K16" i="112"/>
  <c r="L14" i="113"/>
  <c r="K20" i="112"/>
  <c r="K30" i="112"/>
  <c r="K27" i="112"/>
  <c r="L17" i="113"/>
  <c r="T14" i="113"/>
  <c r="L18" i="113"/>
  <c r="T18" i="113"/>
  <c r="L24" i="113"/>
  <c r="L27" i="113"/>
  <c r="T27" i="113"/>
  <c r="Q13" i="111"/>
  <c r="Q15" i="111"/>
  <c r="Q16" i="111"/>
  <c r="Q18" i="111"/>
  <c r="Q30" i="111"/>
  <c r="K22" i="112"/>
  <c r="K29" i="112"/>
  <c r="T17" i="113"/>
  <c r="L21" i="113"/>
  <c r="T21" i="113"/>
  <c r="T22" i="113"/>
  <c r="T30" i="113"/>
  <c r="Q21" i="111"/>
  <c r="Q25" i="111"/>
  <c r="Q28" i="111"/>
  <c r="K26" i="112"/>
  <c r="L16" i="113"/>
  <c r="T16" i="113"/>
  <c r="L20" i="113"/>
  <c r="T24" i="113"/>
  <c r="L28" i="113"/>
  <c r="T28" i="113"/>
  <c r="Q23" i="111"/>
  <c r="Q24" i="111"/>
  <c r="Q27" i="111"/>
  <c r="K13" i="112"/>
  <c r="K23" i="112"/>
  <c r="K32" i="112"/>
  <c r="L12" i="113"/>
  <c r="L13" i="113"/>
  <c r="T13" i="113"/>
  <c r="L26" i="113"/>
  <c r="T26" i="113"/>
  <c r="L29" i="113"/>
  <c r="L30" i="113"/>
  <c r="Q17" i="111"/>
  <c r="Q19" i="111"/>
  <c r="Q29" i="111"/>
  <c r="Q31" i="111"/>
  <c r="K12" i="112"/>
  <c r="K14" i="112"/>
  <c r="K18" i="112"/>
  <c r="K24" i="112"/>
  <c r="K28" i="112"/>
  <c r="S31" i="113" l="1"/>
  <c r="L17" i="112"/>
  <c r="Q31" i="112"/>
  <c r="R31" i="113"/>
  <c r="S32" i="111"/>
  <c r="M24" i="111"/>
  <c r="L26" i="112"/>
  <c r="R21" i="111"/>
  <c r="Q16" i="113"/>
  <c r="M13" i="113"/>
  <c r="P15" i="112"/>
  <c r="Q26" i="113"/>
  <c r="P29" i="112"/>
  <c r="P13" i="112"/>
  <c r="M17" i="111"/>
  <c r="R14" i="111"/>
  <c r="Q18" i="113"/>
  <c r="L27" i="112"/>
  <c r="L23" i="112"/>
  <c r="L18" i="112"/>
  <c r="M12" i="113"/>
  <c r="L13" i="112"/>
  <c r="P23" i="112"/>
  <c r="R17" i="111"/>
  <c r="P24" i="112"/>
  <c r="M23" i="111"/>
  <c r="L30" i="112"/>
  <c r="L21" i="112"/>
  <c r="L20" i="112"/>
  <c r="M27" i="111"/>
  <c r="M17" i="113"/>
  <c r="M28" i="113"/>
  <c r="L14" i="112"/>
  <c r="Q24" i="113"/>
  <c r="L29" i="112"/>
  <c r="L22" i="112"/>
  <c r="P17" i="112"/>
  <c r="P14" i="112"/>
  <c r="M18" i="111"/>
  <c r="M24" i="113"/>
  <c r="P27" i="112"/>
  <c r="M31" i="111"/>
  <c r="M28" i="111"/>
  <c r="M30" i="113"/>
  <c r="Q28" i="113"/>
  <c r="M20" i="113"/>
  <c r="M19" i="111"/>
  <c r="L24" i="112"/>
  <c r="M29" i="113"/>
  <c r="M16" i="111"/>
  <c r="M27" i="113"/>
  <c r="O28" i="112"/>
  <c r="O14" i="112"/>
  <c r="P29" i="111"/>
  <c r="P13" i="113"/>
  <c r="O13" i="112"/>
  <c r="P14" i="111"/>
  <c r="P28" i="113"/>
  <c r="P16" i="113"/>
  <c r="O21" i="112"/>
  <c r="O12" i="112"/>
  <c r="P28" i="111"/>
  <c r="P21" i="111"/>
  <c r="P30" i="113"/>
  <c r="P15" i="113"/>
  <c r="O29" i="112"/>
  <c r="O16" i="112"/>
  <c r="P30" i="111"/>
  <c r="P16" i="111"/>
  <c r="P15" i="111"/>
  <c r="P24" i="113"/>
  <c r="P18" i="113"/>
  <c r="O17" i="112"/>
  <c r="P22" i="111"/>
  <c r="P22" i="113"/>
  <c r="O27" i="112"/>
  <c r="P24" i="111"/>
  <c r="P23" i="111"/>
  <c r="P23" i="113"/>
  <c r="P20" i="113"/>
  <c r="O26" i="112"/>
  <c r="P25" i="111"/>
  <c r="P21" i="113"/>
  <c r="P17" i="113"/>
  <c r="P12" i="113"/>
  <c r="O22" i="112"/>
  <c r="P18" i="111"/>
  <c r="P14" i="113"/>
  <c r="Q29" i="113"/>
  <c r="Q17" i="113"/>
  <c r="P26" i="112"/>
  <c r="L16" i="112"/>
  <c r="L28" i="112"/>
  <c r="M29" i="111"/>
  <c r="R23" i="111"/>
  <c r="M21" i="113"/>
  <c r="M25" i="111"/>
  <c r="R16" i="111"/>
  <c r="M26" i="113"/>
  <c r="P12" i="112"/>
  <c r="P30" i="112"/>
  <c r="P28" i="112"/>
  <c r="Q14" i="113"/>
  <c r="R13" i="111"/>
  <c r="P21" i="112"/>
  <c r="O24" i="112"/>
  <c r="O15" i="112"/>
  <c r="Q22" i="111"/>
  <c r="P19" i="111"/>
  <c r="P17" i="111"/>
  <c r="P29" i="113"/>
  <c r="P26" i="113"/>
  <c r="L22" i="113"/>
  <c r="P27" i="111"/>
  <c r="O31" i="113"/>
  <c r="M32" i="112"/>
  <c r="T32" i="111"/>
  <c r="R32" i="111" s="1"/>
  <c r="N31" i="113"/>
  <c r="P20" i="112"/>
  <c r="R29" i="111"/>
  <c r="R28" i="111"/>
  <c r="R25" i="111"/>
  <c r="R19" i="111"/>
  <c r="M23" i="113"/>
  <c r="M18" i="113"/>
  <c r="M14" i="113"/>
  <c r="Q12" i="113"/>
  <c r="P22" i="112"/>
  <c r="P16" i="112"/>
  <c r="R27" i="111"/>
  <c r="R24" i="111"/>
  <c r="R18" i="111"/>
  <c r="R15" i="111"/>
  <c r="Q27" i="113"/>
  <c r="Q20" i="113"/>
  <c r="O30" i="112"/>
  <c r="O18" i="112"/>
  <c r="K17" i="112"/>
  <c r="K15" i="112"/>
  <c r="P31" i="111"/>
  <c r="N32" i="111"/>
  <c r="T29" i="113"/>
  <c r="T23" i="113"/>
  <c r="T20" i="113"/>
  <c r="N32" i="112"/>
  <c r="O20" i="112"/>
  <c r="R31" i="112"/>
  <c r="P31" i="112" s="1"/>
  <c r="O32" i="111"/>
  <c r="T15" i="113"/>
  <c r="P13" i="111"/>
  <c r="M31" i="112"/>
  <c r="N31" i="112"/>
  <c r="Q32" i="112"/>
  <c r="Q30" i="113"/>
  <c r="Q22" i="113"/>
  <c r="Q15" i="113"/>
  <c r="R32" i="112"/>
  <c r="P18" i="112"/>
  <c r="R31" i="111"/>
  <c r="R22" i="111"/>
  <c r="M15" i="111"/>
  <c r="M14" i="111"/>
  <c r="Q21" i="113"/>
  <c r="Q13" i="113"/>
  <c r="L15" i="112"/>
  <c r="R30" i="111"/>
  <c r="M21" i="111"/>
  <c r="Q23" i="113"/>
  <c r="M15" i="113"/>
  <c r="L29" i="111"/>
  <c r="K31" i="112"/>
  <c r="L31" i="113"/>
  <c r="Q32" i="111"/>
  <c r="Q31" i="113" l="1"/>
  <c r="L32" i="112"/>
  <c r="P31" i="113"/>
  <c r="O31" i="112"/>
  <c r="N33" i="112"/>
  <c r="P32" i="112"/>
  <c r="L31" i="112"/>
  <c r="M31" i="113"/>
  <c r="T31" i="113"/>
  <c r="S33" i="111"/>
  <c r="S34" i="111" s="1"/>
  <c r="N33" i="111"/>
  <c r="N34" i="111" s="1"/>
  <c r="M32" i="111"/>
  <c r="P32" i="111"/>
  <c r="O33" i="111"/>
  <c r="R33" i="112"/>
  <c r="M33" i="112"/>
  <c r="O32" i="112"/>
  <c r="T33" i="111"/>
  <c r="Q33" i="112"/>
  <c r="Z29" i="111"/>
  <c r="U29" i="111"/>
  <c r="L14" i="111"/>
  <c r="L24" i="111"/>
  <c r="L19" i="111"/>
  <c r="L21" i="111"/>
  <c r="L25" i="111"/>
  <c r="L22" i="111"/>
  <c r="L15" i="111"/>
  <c r="L18" i="111"/>
  <c r="K33" i="112"/>
  <c r="Q33" i="111"/>
  <c r="L13" i="111"/>
  <c r="L33" i="112" l="1"/>
  <c r="O33" i="112"/>
  <c r="M33" i="111"/>
  <c r="P33" i="111"/>
  <c r="P33" i="112"/>
  <c r="T34" i="111"/>
  <c r="R34" i="111" s="1"/>
  <c r="R33" i="111"/>
  <c r="O34" i="111"/>
  <c r="M34" i="111" s="1"/>
  <c r="Z13" i="111"/>
  <c r="U13" i="111"/>
  <c r="Z18" i="111"/>
  <c r="U18" i="111"/>
  <c r="Z15" i="111"/>
  <c r="U15" i="111"/>
  <c r="Z22" i="111"/>
  <c r="U22" i="111"/>
  <c r="Z25" i="111"/>
  <c r="U25" i="111"/>
  <c r="Z21" i="111"/>
  <c r="U21" i="111"/>
  <c r="Z19" i="111"/>
  <c r="U19" i="111"/>
  <c r="U24" i="111"/>
  <c r="Z24" i="111"/>
  <c r="Z14" i="111"/>
  <c r="U14" i="111"/>
  <c r="L16" i="111"/>
  <c r="L17" i="111"/>
  <c r="L31" i="111"/>
  <c r="L27" i="111"/>
  <c r="L23" i="111"/>
  <c r="L28" i="111"/>
  <c r="L30" i="111"/>
  <c r="Q34" i="111"/>
  <c r="P34" i="111" l="1"/>
  <c r="Z30" i="111"/>
  <c r="U30" i="111"/>
  <c r="Z28" i="111"/>
  <c r="U28" i="111"/>
  <c r="Z23" i="111"/>
  <c r="U23" i="111"/>
  <c r="U27" i="111"/>
  <c r="Z27" i="111"/>
  <c r="U31" i="111"/>
  <c r="Z31" i="111"/>
  <c r="Z17" i="111"/>
  <c r="U17" i="111"/>
  <c r="Z16" i="111"/>
  <c r="U16" i="111"/>
  <c r="L32" i="111"/>
  <c r="L33" i="111" l="1"/>
  <c r="Z32" i="111"/>
  <c r="U32" i="111"/>
  <c r="L34" i="111" l="1"/>
  <c r="U33" i="111"/>
  <c r="Z33" i="111"/>
  <c r="Z34" i="111" l="1"/>
  <c r="U34" i="111"/>
  <c r="D30" i="111" l="1"/>
  <c r="H13" i="113" l="1"/>
  <c r="D13" i="113"/>
  <c r="H17" i="113"/>
  <c r="D17" i="113"/>
  <c r="D21" i="113"/>
  <c r="H22" i="113"/>
  <c r="H26" i="113"/>
  <c r="H29" i="113"/>
  <c r="D29" i="113"/>
  <c r="D17" i="111"/>
  <c r="I25" i="111"/>
  <c r="D29" i="111"/>
  <c r="D31" i="111"/>
  <c r="D14" i="112"/>
  <c r="H17" i="112"/>
  <c r="D17" i="112"/>
  <c r="H18" i="112"/>
  <c r="H24" i="112"/>
  <c r="D24" i="112"/>
  <c r="D26" i="112"/>
  <c r="D14" i="113"/>
  <c r="D16" i="113"/>
  <c r="D18" i="113"/>
  <c r="D20" i="113"/>
  <c r="D23" i="113"/>
  <c r="D16" i="111"/>
  <c r="D18" i="111"/>
  <c r="D16" i="112"/>
  <c r="D22" i="112"/>
  <c r="D27" i="112"/>
  <c r="D15" i="113"/>
  <c r="D15" i="112"/>
  <c r="D13" i="111"/>
  <c r="D21" i="111"/>
  <c r="D12" i="112"/>
  <c r="H12" i="113"/>
  <c r="D12" i="113"/>
  <c r="H15" i="113"/>
  <c r="H21" i="113"/>
  <c r="D26" i="113"/>
  <c r="H30" i="113"/>
  <c r="D30" i="113"/>
  <c r="I17" i="111"/>
  <c r="I19" i="111"/>
  <c r="D19" i="111"/>
  <c r="I21" i="111"/>
  <c r="D25" i="111"/>
  <c r="I28" i="111"/>
  <c r="D28" i="111"/>
  <c r="I29" i="111"/>
  <c r="I31" i="111"/>
  <c r="H14" i="112"/>
  <c r="H15" i="112"/>
  <c r="D18" i="112"/>
  <c r="H20" i="112"/>
  <c r="D20" i="112"/>
  <c r="H21" i="112"/>
  <c r="D21" i="112"/>
  <c r="H26" i="112"/>
  <c r="H28" i="112"/>
  <c r="D28" i="112"/>
  <c r="H30" i="112"/>
  <c r="D30" i="112"/>
  <c r="H14" i="113"/>
  <c r="H18" i="113"/>
  <c r="H20" i="113"/>
  <c r="H23" i="113"/>
  <c r="D24" i="113"/>
  <c r="D27" i="113"/>
  <c r="D28" i="113"/>
  <c r="I13" i="111"/>
  <c r="D14" i="111"/>
  <c r="D23" i="111"/>
  <c r="D24" i="111"/>
  <c r="D27" i="111"/>
  <c r="AA30" i="111"/>
  <c r="V30" i="111"/>
  <c r="D13" i="112"/>
  <c r="H16" i="112"/>
  <c r="H22" i="112"/>
  <c r="D23" i="112"/>
  <c r="D22" i="113"/>
  <c r="D15" i="111"/>
  <c r="I22" i="111"/>
  <c r="D22" i="111"/>
  <c r="H12" i="112"/>
  <c r="D29" i="112"/>
  <c r="H24" i="113" l="1"/>
  <c r="I16" i="111"/>
  <c r="H27" i="112"/>
  <c r="I18" i="111"/>
  <c r="X18" i="112"/>
  <c r="T18" i="112"/>
  <c r="Y28" i="111"/>
  <c r="AD28" i="111"/>
  <c r="AC30" i="113"/>
  <c r="X30" i="113"/>
  <c r="T29" i="112"/>
  <c r="X29" i="112"/>
  <c r="Z30" i="112"/>
  <c r="V30" i="112"/>
  <c r="Z21" i="112"/>
  <c r="V21" i="112"/>
  <c r="Y29" i="111"/>
  <c r="AD29" i="111"/>
  <c r="AD17" i="111"/>
  <c r="Y17" i="111"/>
  <c r="W17" i="112"/>
  <c r="S17" i="112"/>
  <c r="W15" i="112"/>
  <c r="S15" i="112"/>
  <c r="D32" i="111"/>
  <c r="H31" i="112"/>
  <c r="D31" i="112"/>
  <c r="Z12" i="112"/>
  <c r="V12" i="112"/>
  <c r="AD22" i="111"/>
  <c r="Y22" i="111"/>
  <c r="AA22" i="113"/>
  <c r="V22" i="113"/>
  <c r="X23" i="112"/>
  <c r="T23" i="112"/>
  <c r="Z16" i="112"/>
  <c r="V16" i="112"/>
  <c r="Y16" i="111"/>
  <c r="AD16" i="111"/>
  <c r="Y13" i="111"/>
  <c r="AD13" i="111"/>
  <c r="V28" i="113"/>
  <c r="AA28" i="113"/>
  <c r="V27" i="113"/>
  <c r="AA27" i="113"/>
  <c r="V24" i="113"/>
  <c r="AA24" i="113"/>
  <c r="X23" i="113"/>
  <c r="AC23" i="113"/>
  <c r="X14" i="113"/>
  <c r="AC14" i="113"/>
  <c r="T28" i="112"/>
  <c r="X28" i="112"/>
  <c r="X20" i="112"/>
  <c r="T20" i="112"/>
  <c r="V25" i="111"/>
  <c r="AA25" i="111"/>
  <c r="AD21" i="111"/>
  <c r="Y21" i="111"/>
  <c r="AA19" i="111"/>
  <c r="V19" i="111"/>
  <c r="AA30" i="113"/>
  <c r="V30" i="113"/>
  <c r="U23" i="113"/>
  <c r="Z23" i="113"/>
  <c r="X21" i="113"/>
  <c r="AC21" i="113"/>
  <c r="AC15" i="113"/>
  <c r="X15" i="113"/>
  <c r="V12" i="113"/>
  <c r="AA12" i="113"/>
  <c r="X12" i="113"/>
  <c r="AC12" i="113"/>
  <c r="X12" i="112"/>
  <c r="T12" i="112"/>
  <c r="V13" i="111"/>
  <c r="AA13" i="111"/>
  <c r="W21" i="112"/>
  <c r="S21" i="112"/>
  <c r="H29" i="112"/>
  <c r="H23" i="112"/>
  <c r="T16" i="112"/>
  <c r="X16" i="112"/>
  <c r="I30" i="111"/>
  <c r="I24" i="111"/>
  <c r="V18" i="111"/>
  <c r="AA18" i="111"/>
  <c r="I15" i="111"/>
  <c r="H28" i="113"/>
  <c r="AC24" i="113"/>
  <c r="X24" i="113"/>
  <c r="AA20" i="113"/>
  <c r="V20" i="113"/>
  <c r="H16" i="113"/>
  <c r="Y12" i="113"/>
  <c r="AD12" i="113"/>
  <c r="X26" i="112"/>
  <c r="T26" i="112"/>
  <c r="T24" i="112"/>
  <c r="X24" i="112"/>
  <c r="Z24" i="112"/>
  <c r="V24" i="112"/>
  <c r="Y23" i="112"/>
  <c r="U23" i="112"/>
  <c r="Z18" i="112"/>
  <c r="V18" i="112"/>
  <c r="T17" i="112"/>
  <c r="X17" i="112"/>
  <c r="Z17" i="112"/>
  <c r="V17" i="112"/>
  <c r="Y25" i="111"/>
  <c r="AD25" i="111"/>
  <c r="V17" i="111"/>
  <c r="AA17" i="111"/>
  <c r="V17" i="113"/>
  <c r="AA17" i="113"/>
  <c r="X13" i="113"/>
  <c r="AC13" i="113"/>
  <c r="U22" i="113"/>
  <c r="Z22" i="113"/>
  <c r="H31" i="113"/>
  <c r="AA22" i="111"/>
  <c r="V22" i="111"/>
  <c r="AA15" i="111"/>
  <c r="V15" i="111"/>
  <c r="V27" i="112"/>
  <c r="Z27" i="112"/>
  <c r="V22" i="112"/>
  <c r="Z22" i="112"/>
  <c r="T13" i="112"/>
  <c r="X13" i="112"/>
  <c r="AA27" i="111"/>
  <c r="V27" i="111"/>
  <c r="V24" i="111"/>
  <c r="AA24" i="111"/>
  <c r="V23" i="111"/>
  <c r="AA23" i="111"/>
  <c r="AD18" i="111"/>
  <c r="Y18" i="111"/>
  <c r="V14" i="111"/>
  <c r="AA14" i="111"/>
  <c r="AC20" i="113"/>
  <c r="X20" i="113"/>
  <c r="AC18" i="113"/>
  <c r="X18" i="113"/>
  <c r="T30" i="112"/>
  <c r="X30" i="112"/>
  <c r="V28" i="112"/>
  <c r="Z28" i="112"/>
  <c r="Z26" i="112"/>
  <c r="V26" i="112"/>
  <c r="X21" i="112"/>
  <c r="T21" i="112"/>
  <c r="Z20" i="112"/>
  <c r="V20" i="112"/>
  <c r="Z15" i="112"/>
  <c r="V15" i="112"/>
  <c r="Z14" i="112"/>
  <c r="V14" i="112"/>
  <c r="AD31" i="111"/>
  <c r="Y31" i="111"/>
  <c r="AA28" i="111"/>
  <c r="V28" i="111"/>
  <c r="AD19" i="111"/>
  <c r="Y19" i="111"/>
  <c r="V26" i="113"/>
  <c r="AA26" i="113"/>
  <c r="V21" i="111"/>
  <c r="AA21" i="111"/>
  <c r="X15" i="112"/>
  <c r="T15" i="112"/>
  <c r="AA15" i="113"/>
  <c r="V15" i="113"/>
  <c r="X27" i="112"/>
  <c r="T27" i="112"/>
  <c r="T22" i="112"/>
  <c r="X22" i="112"/>
  <c r="H13" i="112"/>
  <c r="I27" i="111"/>
  <c r="I23" i="111"/>
  <c r="AA16" i="111"/>
  <c r="V16" i="111"/>
  <c r="I14" i="111"/>
  <c r="H27" i="113"/>
  <c r="AA23" i="113"/>
  <c r="V23" i="113"/>
  <c r="V18" i="113"/>
  <c r="AA18" i="113"/>
  <c r="AA16" i="113"/>
  <c r="V16" i="113"/>
  <c r="AA14" i="113"/>
  <c r="V14" i="113"/>
  <c r="X14" i="112"/>
  <c r="T14" i="112"/>
  <c r="V31" i="111"/>
  <c r="AA31" i="111"/>
  <c r="V29" i="111"/>
  <c r="AA29" i="111"/>
  <c r="X14" i="111"/>
  <c r="AC14" i="111"/>
  <c r="AA29" i="113"/>
  <c r="V29" i="113"/>
  <c r="AC29" i="113"/>
  <c r="X29" i="113"/>
  <c r="W27" i="113"/>
  <c r="AB27" i="113"/>
  <c r="X26" i="113"/>
  <c r="AC26" i="113"/>
  <c r="AC22" i="113"/>
  <c r="X22" i="113"/>
  <c r="V21" i="113"/>
  <c r="AA21" i="113"/>
  <c r="AC17" i="113"/>
  <c r="X17" i="113"/>
  <c r="AA13" i="113"/>
  <c r="V13" i="113"/>
  <c r="D33" i="111" l="1"/>
  <c r="V33" i="111" s="1"/>
  <c r="AA33" i="111"/>
  <c r="D33" i="112"/>
  <c r="I33" i="111"/>
  <c r="X27" i="113"/>
  <c r="AC27" i="113"/>
  <c r="AD23" i="111"/>
  <c r="Y23" i="111"/>
  <c r="Z13" i="112"/>
  <c r="V13" i="112"/>
  <c r="W14" i="113"/>
  <c r="AB14" i="113"/>
  <c r="AD18" i="113"/>
  <c r="Y18" i="113"/>
  <c r="W18" i="111"/>
  <c r="AB18" i="111"/>
  <c r="S22" i="112"/>
  <c r="W22" i="112"/>
  <c r="U22" i="112"/>
  <c r="Y22" i="112"/>
  <c r="W17" i="113"/>
  <c r="AB17" i="113"/>
  <c r="AB21" i="113"/>
  <c r="W21" i="113"/>
  <c r="AB25" i="111"/>
  <c r="W25" i="111"/>
  <c r="U26" i="112"/>
  <c r="Y26" i="112"/>
  <c r="D31" i="113"/>
  <c r="AB20" i="113"/>
  <c r="W20" i="113"/>
  <c r="Y28" i="113"/>
  <c r="AD28" i="113"/>
  <c r="X23" i="111"/>
  <c r="AC23" i="111"/>
  <c r="X24" i="111"/>
  <c r="AC24" i="111"/>
  <c r="W13" i="112"/>
  <c r="S13" i="112"/>
  <c r="W23" i="112"/>
  <c r="S23" i="112"/>
  <c r="Y27" i="112"/>
  <c r="U27" i="112"/>
  <c r="W22" i="113"/>
  <c r="AB22" i="113"/>
  <c r="W29" i="113"/>
  <c r="AB29" i="113"/>
  <c r="AB17" i="111"/>
  <c r="W17" i="111"/>
  <c r="X17" i="111"/>
  <c r="AC17" i="111"/>
  <c r="W22" i="111"/>
  <c r="AB22" i="111"/>
  <c r="W18" i="112"/>
  <c r="S18" i="112"/>
  <c r="U24" i="112"/>
  <c r="Y24" i="112"/>
  <c r="W28" i="112"/>
  <c r="S28" i="112"/>
  <c r="X16" i="113"/>
  <c r="AC16" i="113"/>
  <c r="Y15" i="111"/>
  <c r="AD15" i="111"/>
  <c r="AD30" i="111"/>
  <c r="Y30" i="111"/>
  <c r="V29" i="112"/>
  <c r="Z29" i="112"/>
  <c r="Z31" i="112"/>
  <c r="V31" i="112"/>
  <c r="U15" i="113"/>
  <c r="Z15" i="113"/>
  <c r="S16" i="112"/>
  <c r="W16" i="112"/>
  <c r="Z14" i="113"/>
  <c r="U14" i="113"/>
  <c r="S30" i="112"/>
  <c r="W30" i="112"/>
  <c r="S27" i="112"/>
  <c r="W27" i="112"/>
  <c r="U17" i="113"/>
  <c r="Z17" i="113"/>
  <c r="Z18" i="113"/>
  <c r="U18" i="113"/>
  <c r="W18" i="113"/>
  <c r="AB18" i="113"/>
  <c r="AB13" i="111"/>
  <c r="W13" i="111"/>
  <c r="AC13" i="111"/>
  <c r="X13" i="111"/>
  <c r="AC15" i="111"/>
  <c r="X15" i="111"/>
  <c r="AC16" i="111"/>
  <c r="X16" i="111"/>
  <c r="AC30" i="111"/>
  <c r="X30" i="111"/>
  <c r="U29" i="112"/>
  <c r="Y29" i="112"/>
  <c r="Y15" i="113"/>
  <c r="AD15" i="113"/>
  <c r="Z21" i="113"/>
  <c r="U21" i="113"/>
  <c r="AD21" i="113"/>
  <c r="Y21" i="113"/>
  <c r="W30" i="113"/>
  <c r="AB30" i="113"/>
  <c r="AA32" i="111"/>
  <c r="V32" i="111"/>
  <c r="X21" i="111"/>
  <c r="AC21" i="111"/>
  <c r="X28" i="111"/>
  <c r="AC28" i="111"/>
  <c r="Y20" i="112"/>
  <c r="U20" i="112"/>
  <c r="U21" i="112"/>
  <c r="Y21" i="112"/>
  <c r="Z20" i="113"/>
  <c r="U20" i="113"/>
  <c r="AD20" i="113"/>
  <c r="Y20" i="113"/>
  <c r="Y23" i="113"/>
  <c r="AD23" i="113"/>
  <c r="AD24" i="113"/>
  <c r="Y24" i="113"/>
  <c r="W14" i="111"/>
  <c r="AB14" i="111"/>
  <c r="W32" i="112"/>
  <c r="S32" i="112"/>
  <c r="W13" i="113"/>
  <c r="AB13" i="113"/>
  <c r="I32" i="111"/>
  <c r="AC29" i="111"/>
  <c r="X29" i="111"/>
  <c r="U14" i="112"/>
  <c r="Y14" i="112"/>
  <c r="Y30" i="112"/>
  <c r="U30" i="112"/>
  <c r="H32" i="112"/>
  <c r="AD14" i="111"/>
  <c r="Y14" i="111"/>
  <c r="AD27" i="111"/>
  <c r="Y27" i="111"/>
  <c r="S20" i="112"/>
  <c r="W20" i="112"/>
  <c r="AC31" i="113"/>
  <c r="X31" i="113"/>
  <c r="AD14" i="113"/>
  <c r="Y14" i="113"/>
  <c r="U27" i="113"/>
  <c r="Z27" i="113"/>
  <c r="Y27" i="113"/>
  <c r="AD27" i="113"/>
  <c r="AC18" i="111"/>
  <c r="X18" i="111"/>
  <c r="S29" i="112"/>
  <c r="W29" i="112"/>
  <c r="AB12" i="113"/>
  <c r="W12" i="113"/>
  <c r="AD17" i="113"/>
  <c r="Y17" i="113"/>
  <c r="AC25" i="111"/>
  <c r="X25" i="111"/>
  <c r="U16" i="113"/>
  <c r="Z16" i="113"/>
  <c r="Y16" i="113"/>
  <c r="AD16" i="113"/>
  <c r="AB23" i="113"/>
  <c r="W23" i="113"/>
  <c r="W23" i="111"/>
  <c r="AB23" i="111"/>
  <c r="W24" i="111"/>
  <c r="AB24" i="111"/>
  <c r="AB27" i="111"/>
  <c r="W27" i="111"/>
  <c r="X27" i="111"/>
  <c r="AC27" i="111"/>
  <c r="U12" i="113"/>
  <c r="Z12" i="113"/>
  <c r="U13" i="113"/>
  <c r="Z13" i="113"/>
  <c r="AD13" i="113"/>
  <c r="Y13" i="113"/>
  <c r="W26" i="113"/>
  <c r="AB26" i="113"/>
  <c r="Y26" i="113"/>
  <c r="AD26" i="113"/>
  <c r="AB19" i="111"/>
  <c r="W19" i="111"/>
  <c r="X19" i="111"/>
  <c r="AC19" i="111"/>
  <c r="AC22" i="111"/>
  <c r="X22" i="111"/>
  <c r="W12" i="112"/>
  <c r="S12" i="112"/>
  <c r="W14" i="112"/>
  <c r="S14" i="112"/>
  <c r="U15" i="112"/>
  <c r="Y15" i="112"/>
  <c r="Y17" i="112"/>
  <c r="U17" i="112"/>
  <c r="AC28" i="113"/>
  <c r="X28" i="113"/>
  <c r="AD24" i="111"/>
  <c r="Y24" i="111"/>
  <c r="Z23" i="112"/>
  <c r="V23" i="112"/>
  <c r="T31" i="112"/>
  <c r="X31" i="112"/>
  <c r="U24" i="113"/>
  <c r="Z24" i="113"/>
  <c r="W24" i="113"/>
  <c r="AB24" i="113"/>
  <c r="AB15" i="111"/>
  <c r="W15" i="111"/>
  <c r="AB16" i="111"/>
  <c r="W16" i="111"/>
  <c r="AB30" i="111"/>
  <c r="W30" i="111"/>
  <c r="U16" i="112"/>
  <c r="Y16" i="112"/>
  <c r="W15" i="113"/>
  <c r="AB15" i="113"/>
  <c r="Y22" i="113"/>
  <c r="AD22" i="113"/>
  <c r="AD30" i="113"/>
  <c r="Y30" i="113"/>
  <c r="W21" i="111"/>
  <c r="AB21" i="111"/>
  <c r="W28" i="111"/>
  <c r="AB28" i="111"/>
  <c r="Y12" i="112"/>
  <c r="U12" i="112"/>
  <c r="S26" i="112"/>
  <c r="W26" i="112"/>
  <c r="D32" i="112"/>
  <c r="AB16" i="113"/>
  <c r="W16" i="113"/>
  <c r="U28" i="113"/>
  <c r="Z28" i="113"/>
  <c r="AB28" i="113"/>
  <c r="W28" i="113"/>
  <c r="Y13" i="112"/>
  <c r="U13" i="112"/>
  <c r="U26" i="113"/>
  <c r="Z26" i="113"/>
  <c r="Z29" i="113"/>
  <c r="U29" i="113"/>
  <c r="AD29" i="113"/>
  <c r="Y29" i="113"/>
  <c r="U30" i="113"/>
  <c r="Z30" i="113"/>
  <c r="AB29" i="111"/>
  <c r="W29" i="111"/>
  <c r="W31" i="111"/>
  <c r="AB31" i="111"/>
  <c r="AC31" i="111"/>
  <c r="X31" i="111"/>
  <c r="Y18" i="112"/>
  <c r="U18" i="112"/>
  <c r="S24" i="112"/>
  <c r="W24" i="112"/>
  <c r="U28" i="112"/>
  <c r="Y28" i="112"/>
  <c r="H33" i="112"/>
  <c r="D34" i="111" l="1"/>
  <c r="T32" i="112"/>
  <c r="X32" i="112"/>
  <c r="X32" i="111"/>
  <c r="AC32" i="111"/>
  <c r="Y32" i="111"/>
  <c r="AD32" i="111"/>
  <c r="Y33" i="111"/>
  <c r="AD33" i="111"/>
  <c r="U32" i="112"/>
  <c r="Y32" i="112"/>
  <c r="W31" i="112"/>
  <c r="S31" i="112"/>
  <c r="AD31" i="113"/>
  <c r="Y31" i="113"/>
  <c r="Z31" i="113"/>
  <c r="U31" i="113"/>
  <c r="X33" i="112"/>
  <c r="T33" i="112"/>
  <c r="AB32" i="111"/>
  <c r="W32" i="111"/>
  <c r="V33" i="112"/>
  <c r="Z33" i="112"/>
  <c r="AB31" i="113"/>
  <c r="W31" i="113"/>
  <c r="V32" i="112"/>
  <c r="Z32" i="112"/>
  <c r="V31" i="113"/>
  <c r="AA31" i="113"/>
  <c r="U31" i="112"/>
  <c r="Y31" i="112"/>
  <c r="Y33" i="112" l="1"/>
  <c r="U33" i="112"/>
  <c r="S33" i="112"/>
  <c r="W33" i="112"/>
  <c r="V34" i="111"/>
  <c r="AA34" i="111"/>
  <c r="W33" i="111"/>
  <c r="AB33" i="111"/>
  <c r="I34" i="111"/>
  <c r="X33" i="111"/>
  <c r="AC33" i="111"/>
  <c r="X34" i="111" l="1"/>
  <c r="AC34" i="111"/>
  <c r="Y34" i="111"/>
  <c r="AD34" i="111"/>
  <c r="W34" i="111"/>
  <c r="AB34" i="111"/>
</calcChain>
</file>

<file path=xl/sharedStrings.xml><?xml version="1.0" encoding="utf-8"?>
<sst xmlns="http://schemas.openxmlformats.org/spreadsheetml/2006/main" count="270" uniqueCount="71">
  <si>
    <t>Всего</t>
  </si>
  <si>
    <t>в том числе</t>
  </si>
  <si>
    <t>педагогические работники</t>
  </si>
  <si>
    <t>№ п/п</t>
  </si>
  <si>
    <t>Наименование муниципального образования</t>
  </si>
  <si>
    <t>ГОРОДСКИЕ ОКРУГА С ПОДВЕДОМСТВЕННЫМИ ТЕРРИТОРИЯМИ</t>
  </si>
  <si>
    <t>ЗАТО</t>
  </si>
  <si>
    <t>МУНИЦИПАЛЬНЫЕ РАЙОНЫ</t>
  </si>
  <si>
    <t>ИТОГО муниципалитеты</t>
  </si>
  <si>
    <t>ИТОГО ПО РЕГИОНУ</t>
  </si>
  <si>
    <t>г.Мурманск</t>
  </si>
  <si>
    <t>г.Апатиты с п/т</t>
  </si>
  <si>
    <t>г.Кировск с п/т</t>
  </si>
  <si>
    <t>Ковдорский район</t>
  </si>
  <si>
    <t>г.Мончегорск с п/т</t>
  </si>
  <si>
    <t>г.Оленегорск с п/т</t>
  </si>
  <si>
    <t>г.Полярные Зори с п/т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</si>
  <si>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</si>
  <si>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</si>
  <si>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</si>
  <si>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</si>
  <si>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</si>
  <si>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ЗАТО Александровск</t>
  </si>
  <si>
    <t>ЗАТО п.Видяево</t>
  </si>
  <si>
    <t>ЗАТО г.Заозерск</t>
  </si>
  <si>
    <t>ЗАТО г.Островной</t>
  </si>
  <si>
    <t>ЗАТО г.Североморск</t>
  </si>
  <si>
    <t>ОТКЛОНЕНИЕ</t>
  </si>
  <si>
    <t>мл. воспит.</t>
  </si>
  <si>
    <t>числ-ть</t>
  </si>
  <si>
    <t>ФОТ</t>
  </si>
  <si>
    <t>Школы</t>
  </si>
  <si>
    <t>Детские сады</t>
  </si>
  <si>
    <t>Доп. образование</t>
  </si>
  <si>
    <t>Детские дома</t>
  </si>
  <si>
    <t>СПО</t>
  </si>
  <si>
    <t>ШКОЛЫ</t>
  </si>
  <si>
    <t>ДЕТСКИЕ САДЫ</t>
  </si>
  <si>
    <t>Всего по школам</t>
  </si>
  <si>
    <t xml:space="preserve">Всего        </t>
  </si>
  <si>
    <t>в том числе учителя</t>
  </si>
  <si>
    <t>индикатор</t>
  </si>
  <si>
    <t>100% от ЗП по школам</t>
  </si>
  <si>
    <t>100% от ЗП по региону*</t>
  </si>
  <si>
    <t>Х</t>
  </si>
  <si>
    <t>ГОУ</t>
  </si>
  <si>
    <t>%</t>
  </si>
  <si>
    <t xml:space="preserve">100% от ЗП учителей школ </t>
  </si>
  <si>
    <t>преподаватели и мастера ПО</t>
  </si>
  <si>
    <r>
      <t>Ведомственный мониторинг средней заработной платы педагогических работников Мурманской области</t>
    </r>
    <r>
      <rPr>
        <sz val="14"/>
        <rFont val="Times New Roman"/>
        <family val="1"/>
        <charset val="204"/>
      </rPr>
      <t xml:space="preserve"> (по данным ОМС)</t>
    </r>
  </si>
  <si>
    <t>АУП</t>
  </si>
  <si>
    <t>пед. раб.</t>
  </si>
  <si>
    <t>Всего по ДОО</t>
  </si>
  <si>
    <t>прочие работники</t>
  </si>
  <si>
    <t>в т.ч.</t>
  </si>
  <si>
    <t xml:space="preserve">Всего           </t>
  </si>
  <si>
    <t xml:space="preserve">Информация об изменении уровня средней заработной платы в разрезе муниципальных образований Мурманской области       </t>
  </si>
  <si>
    <t xml:space="preserve">Информация об изменении уровня средней заработной платы в разрезе муниципальных образований Мурманской области      </t>
  </si>
  <si>
    <t>Организации дополнительного образования</t>
  </si>
  <si>
    <t>чис-ть</t>
  </si>
  <si>
    <t>(+,-) руб.</t>
  </si>
  <si>
    <t xml:space="preserve"> (+,-) руб.</t>
  </si>
  <si>
    <t>(+/-) руб.</t>
  </si>
  <si>
    <t>Всего по ОДО</t>
  </si>
  <si>
    <t xml:space="preserve">Информация об изменении уровня средней заработной платы в разрезе муниципальных образований Мурманской области                                     </t>
  </si>
  <si>
    <t>2019 ГОД</t>
  </si>
  <si>
    <t xml:space="preserve">100% от ЗП по региону  </t>
  </si>
  <si>
    <t>2020 ГОД</t>
  </si>
  <si>
    <t>ЯНВАРЬ-ФЕВРАЛЬ</t>
  </si>
  <si>
    <t>* Прогнозный уровень средней заработной платы по Мурманской области на 2021 год - 63 700 руб.</t>
  </si>
  <si>
    <t xml:space="preserve">за январь - сентябрь 2021  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</si>
</sst>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#,##0.000"/>
  </numFmts>
  <fonts count="16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shrinkToFit="1"/>
    </xf>
    <xf numFmtId="3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shrinkToFit="1"/>
    </xf>
    <xf numFmtId="165" fontId="12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shrinkToFit="1"/>
    </xf>
    <xf numFmtId="3" fontId="12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shrinkToFit="1"/>
    </xf>
    <xf numFmtId="164" fontId="12" fillId="2" borderId="0" xfId="0" applyNumberFormat="1" applyFont="1" applyFill="1" applyBorder="1"/>
    <xf numFmtId="3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/>
    <xf numFmtId="3" fontId="8" fillId="2" borderId="10" xfId="0" applyNumberFormat="1" applyFont="1" applyFill="1" applyBorder="1" applyAlignment="1">
      <alignment shrinkToFit="1"/>
    </xf>
    <xf numFmtId="0" fontId="14" fillId="2" borderId="0" xfId="0" applyFont="1" applyFill="1" applyAlignment="1">
      <alignment horizontal="center" vertical="center" wrapText="1"/>
    </xf>
    <xf numFmtId="164" fontId="8" fillId="2" borderId="0" xfId="0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Border="1"/>
    <xf numFmtId="0" fontId="2" fillId="2" borderId="1" xfId="0" applyFont="1" applyFill="1" applyBorder="1" applyAlignment="1">
      <alignment horizontal="center" vertical="center" shrinkToFit="1"/>
    </xf>
    <xf numFmtId="165" fontId="1" fillId="3" borderId="1" xfId="0" applyNumberFormat="1" applyFont="1" applyFill="1" applyBorder="1" applyAlignment="1">
      <alignment shrinkToFit="1"/>
    </xf>
    <xf numFmtId="165" fontId="1" fillId="3" borderId="13" xfId="0" applyNumberFormat="1" applyFont="1" applyFill="1" applyBorder="1" applyAlignment="1">
      <alignment shrinkToFit="1"/>
    </xf>
    <xf numFmtId="165" fontId="1" fillId="3" borderId="12" xfId="0" applyNumberFormat="1" applyFont="1" applyFill="1" applyBorder="1" applyAlignment="1">
      <alignment shrinkToFit="1"/>
    </xf>
    <xf numFmtId="3" fontId="1" fillId="3" borderId="9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" fillId="3" borderId="11" xfId="0" applyNumberFormat="1" applyFont="1" applyFill="1" applyBorder="1" applyAlignment="1"/>
    <xf numFmtId="3" fontId="8" fillId="3" borderId="13" xfId="0" applyNumberFormat="1" applyFont="1" applyFill="1" applyBorder="1" applyAlignment="1">
      <alignment shrinkToFit="1"/>
    </xf>
    <xf numFmtId="3" fontId="8" fillId="3" borderId="12" xfId="0" applyNumberFormat="1" applyFont="1" applyFill="1" applyBorder="1" applyAlignment="1">
      <alignment shrinkToFit="1"/>
    </xf>
    <xf numFmtId="3" fontId="8" fillId="2" borderId="4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/>
    <xf numFmtId="3" fontId="5" fillId="2" borderId="18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shrinkToFit="1"/>
    </xf>
    <xf numFmtId="164" fontId="8" fillId="0" borderId="0" xfId="0" applyNumberFormat="1" applyFont="1" applyFill="1"/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/>
    </xf>
    <xf numFmtId="1" fontId="5" fillId="2" borderId="18" xfId="0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shrinkToFit="1"/>
    </xf>
    <xf numFmtId="3" fontId="8" fillId="2" borderId="30" xfId="0" applyNumberFormat="1" applyFont="1" applyFill="1" applyBorder="1" applyAlignment="1">
      <alignment shrinkToFit="1"/>
    </xf>
    <xf numFmtId="3" fontId="1" fillId="2" borderId="21" xfId="0" applyNumberFormat="1" applyFont="1" applyFill="1" applyBorder="1" applyAlignment="1"/>
    <xf numFmtId="3" fontId="1" fillId="2" borderId="8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8" fillId="2" borderId="18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left" vertical="center" wrapText="1"/>
    </xf>
    <xf numFmtId="3" fontId="8" fillId="2" borderId="18" xfId="0" applyNumberFormat="1" applyFont="1" applyFill="1" applyBorder="1" applyAlignment="1">
      <alignment shrinkToFit="1"/>
    </xf>
    <xf numFmtId="3" fontId="1" fillId="2" borderId="18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center"/>
    </xf>
    <xf numFmtId="3" fontId="8" fillId="2" borderId="37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left" vertical="center" wrapText="1"/>
    </xf>
    <xf numFmtId="3" fontId="8" fillId="2" borderId="37" xfId="0" applyNumberFormat="1" applyFont="1" applyFill="1" applyBorder="1" applyAlignment="1">
      <alignment shrinkToFit="1"/>
    </xf>
    <xf numFmtId="164" fontId="3" fillId="2" borderId="0" xfId="0" applyNumberFormat="1" applyFont="1" applyFill="1" applyAlignment="1">
      <alignment horizontal="center" vertical="center" wrapText="1"/>
    </xf>
    <xf numFmtId="3" fontId="7" fillId="2" borderId="5" xfId="0" applyNumberFormat="1" applyFont="1" applyFill="1" applyBorder="1"/>
    <xf numFmtId="3" fontId="7" fillId="2" borderId="0" xfId="0" applyNumberFormat="1" applyFont="1" applyFill="1" applyBorder="1"/>
    <xf numFmtId="3" fontId="7" fillId="2" borderId="1" xfId="0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9" fontId="8" fillId="2" borderId="1" xfId="0" applyNumberFormat="1" applyFont="1" applyFill="1" applyBorder="1" applyAlignment="1">
      <alignment horizontal="center" shrinkToFit="1"/>
    </xf>
    <xf numFmtId="9" fontId="8" fillId="2" borderId="19" xfId="0" applyNumberFormat="1" applyFont="1" applyFill="1" applyBorder="1" applyAlignment="1">
      <alignment horizontal="center" shrinkToFit="1"/>
    </xf>
    <xf numFmtId="9" fontId="8" fillId="2" borderId="10" xfId="0" applyNumberFormat="1" applyFont="1" applyFill="1" applyBorder="1" applyAlignment="1">
      <alignment horizontal="center" shrinkToFit="1"/>
    </xf>
    <xf numFmtId="9" fontId="8" fillId="2" borderId="30" xfId="0" applyNumberFormat="1" applyFont="1" applyFill="1" applyBorder="1" applyAlignment="1">
      <alignment horizontal="center" shrinkToFit="1"/>
    </xf>
    <xf numFmtId="9" fontId="1" fillId="2" borderId="15" xfId="0" applyNumberFormat="1" applyFont="1" applyFill="1" applyBorder="1" applyAlignment="1">
      <alignment horizontal="center" shrinkToFit="1"/>
    </xf>
    <xf numFmtId="9" fontId="1" fillId="2" borderId="16" xfId="0" applyNumberFormat="1" applyFont="1" applyFill="1" applyBorder="1" applyAlignment="1">
      <alignment horizontal="center" shrinkToFit="1"/>
    </xf>
    <xf numFmtId="9" fontId="1" fillId="2" borderId="1" xfId="0" applyNumberFormat="1" applyFont="1" applyFill="1" applyBorder="1" applyAlignment="1">
      <alignment horizontal="center" shrinkToFit="1"/>
    </xf>
    <xf numFmtId="9" fontId="1" fillId="2" borderId="19" xfId="0" applyNumberFormat="1" applyFont="1" applyFill="1" applyBorder="1" applyAlignment="1">
      <alignment horizontal="center" shrinkToFit="1"/>
    </xf>
    <xf numFmtId="9" fontId="1" fillId="2" borderId="23" xfId="0" applyNumberFormat="1" applyFont="1" applyFill="1" applyBorder="1" applyAlignment="1">
      <alignment horizontal="center" shrinkToFit="1"/>
    </xf>
    <xf numFmtId="9" fontId="1" fillId="2" borderId="24" xfId="0" applyNumberFormat="1" applyFont="1" applyFill="1" applyBorder="1" applyAlignment="1">
      <alignment horizontal="center" shrinkToFit="1"/>
    </xf>
    <xf numFmtId="9" fontId="8" fillId="2" borderId="18" xfId="0" applyNumberFormat="1" applyFont="1" applyFill="1" applyBorder="1" applyAlignment="1">
      <alignment horizontal="center" shrinkToFit="1"/>
    </xf>
    <xf numFmtId="9" fontId="8" fillId="2" borderId="37" xfId="0" applyNumberFormat="1" applyFont="1" applyFill="1" applyBorder="1" applyAlignment="1">
      <alignment horizontal="center" shrinkToFit="1"/>
    </xf>
    <xf numFmtId="9" fontId="1" fillId="2" borderId="14" xfId="0" applyNumberFormat="1" applyFont="1" applyFill="1" applyBorder="1" applyAlignment="1">
      <alignment horizontal="center" shrinkToFit="1"/>
    </xf>
    <xf numFmtId="9" fontId="1" fillId="2" borderId="18" xfId="0" applyNumberFormat="1" applyFont="1" applyFill="1" applyBorder="1" applyAlignment="1">
      <alignment horizontal="center" shrinkToFit="1"/>
    </xf>
    <xf numFmtId="9" fontId="1" fillId="2" borderId="22" xfId="0" applyNumberFormat="1" applyFont="1" applyFill="1" applyBorder="1" applyAlignment="1">
      <alignment horizontal="center" shrinkToFit="1"/>
    </xf>
    <xf numFmtId="3" fontId="8" fillId="2" borderId="18" xfId="0" applyNumberFormat="1" applyFont="1" applyFill="1" applyBorder="1" applyAlignment="1">
      <alignment horizontal="center" shrinkToFit="1"/>
    </xf>
    <xf numFmtId="3" fontId="8" fillId="2" borderId="1" xfId="0" applyNumberFormat="1" applyFont="1" applyFill="1" applyBorder="1" applyAlignment="1">
      <alignment horizontal="center" shrinkToFit="1"/>
    </xf>
    <xf numFmtId="3" fontId="8" fillId="2" borderId="19" xfId="0" applyNumberFormat="1" applyFont="1" applyFill="1" applyBorder="1" applyAlignment="1">
      <alignment horizontal="center" shrinkToFit="1"/>
    </xf>
    <xf numFmtId="3" fontId="1" fillId="2" borderId="21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1" fillId="2" borderId="20" xfId="0" applyNumberFormat="1" applyFont="1" applyFill="1" applyBorder="1" applyAlignment="1">
      <alignment horizontal="center"/>
    </xf>
    <xf numFmtId="3" fontId="8" fillId="2" borderId="37" xfId="0" applyNumberFormat="1" applyFont="1" applyFill="1" applyBorder="1" applyAlignment="1">
      <alignment horizontal="center" shrinkToFit="1"/>
    </xf>
    <xf numFmtId="3" fontId="8" fillId="2" borderId="10" xfId="0" applyNumberFormat="1" applyFont="1" applyFill="1" applyBorder="1" applyAlignment="1">
      <alignment horizontal="center" shrinkToFit="1"/>
    </xf>
    <xf numFmtId="3" fontId="8" fillId="2" borderId="30" xfId="0" applyNumberFormat="1" applyFont="1" applyFill="1" applyBorder="1" applyAlignment="1">
      <alignment horizontal="center" shrinkToFit="1"/>
    </xf>
    <xf numFmtId="3" fontId="8" fillId="2" borderId="3" xfId="0" applyNumberFormat="1" applyFont="1" applyFill="1" applyBorder="1" applyAlignment="1">
      <alignment horizontal="center" shrinkToFit="1"/>
    </xf>
    <xf numFmtId="3" fontId="1" fillId="2" borderId="14" xfId="0" applyNumberFormat="1" applyFont="1" applyFill="1" applyBorder="1" applyAlignment="1">
      <alignment horizontal="center" shrinkToFit="1"/>
    </xf>
    <xf numFmtId="3" fontId="1" fillId="2" borderId="15" xfId="0" applyNumberFormat="1" applyFont="1" applyFill="1" applyBorder="1" applyAlignment="1">
      <alignment horizontal="center" shrinkToFit="1"/>
    </xf>
    <xf numFmtId="3" fontId="1" fillId="2" borderId="16" xfId="0" applyNumberFormat="1" applyFont="1" applyFill="1" applyBorder="1" applyAlignment="1">
      <alignment horizontal="center" shrinkToFit="1"/>
    </xf>
    <xf numFmtId="3" fontId="1" fillId="2" borderId="28" xfId="0" applyNumberFormat="1" applyFont="1" applyFill="1" applyBorder="1" applyAlignment="1">
      <alignment horizontal="center" shrinkToFit="1"/>
    </xf>
    <xf numFmtId="3" fontId="1" fillId="2" borderId="18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horizontal="center" shrinkToFit="1"/>
    </xf>
    <xf numFmtId="3" fontId="1" fillId="2" borderId="19" xfId="0" applyNumberFormat="1" applyFont="1" applyFill="1" applyBorder="1" applyAlignment="1">
      <alignment horizontal="center" shrinkToFit="1"/>
    </xf>
    <xf numFmtId="3" fontId="1" fillId="2" borderId="4" xfId="0" applyNumberFormat="1" applyFont="1" applyFill="1" applyBorder="1" applyAlignment="1">
      <alignment horizontal="center" shrinkToFit="1"/>
    </xf>
    <xf numFmtId="3" fontId="1" fillId="2" borderId="22" xfId="0" applyNumberFormat="1" applyFont="1" applyFill="1" applyBorder="1" applyAlignment="1">
      <alignment horizontal="center" shrinkToFit="1"/>
    </xf>
    <xf numFmtId="3" fontId="1" fillId="2" borderId="23" xfId="0" applyNumberFormat="1" applyFont="1" applyFill="1" applyBorder="1" applyAlignment="1">
      <alignment horizontal="center" shrinkToFit="1"/>
    </xf>
    <xf numFmtId="3" fontId="1" fillId="2" borderId="24" xfId="0" applyNumberFormat="1" applyFont="1" applyFill="1" applyBorder="1" applyAlignment="1">
      <alignment horizontal="center" shrinkToFit="1"/>
    </xf>
    <xf numFmtId="3" fontId="12" fillId="2" borderId="23" xfId="0" applyNumberFormat="1" applyFont="1" applyFill="1" applyBorder="1" applyAlignment="1">
      <alignment horizontal="center" shrinkToFit="1"/>
    </xf>
    <xf numFmtId="3" fontId="1" fillId="2" borderId="32" xfId="0" applyNumberFormat="1" applyFont="1" applyFill="1" applyBorder="1" applyAlignment="1">
      <alignment horizontal="center" shrinkToFit="1"/>
    </xf>
    <xf numFmtId="0" fontId="2" fillId="2" borderId="19" xfId="0" applyFont="1" applyFill="1" applyBorder="1" applyAlignment="1">
      <alignment horizontal="center" vertical="center"/>
    </xf>
    <xf numFmtId="3" fontId="1" fillId="2" borderId="39" xfId="0" applyNumberFormat="1" applyFont="1" applyFill="1" applyBorder="1" applyAlignment="1">
      <alignment shrinkToFit="1"/>
    </xf>
    <xf numFmtId="3" fontId="1" fillId="2" borderId="12" xfId="0" applyNumberFormat="1" applyFont="1" applyFill="1" applyBorder="1" applyAlignment="1">
      <alignment shrinkToFit="1"/>
    </xf>
    <xf numFmtId="3" fontId="1" fillId="2" borderId="41" xfId="0" applyNumberFormat="1" applyFont="1" applyFill="1" applyBorder="1" applyAlignment="1">
      <alignment shrinkToFit="1"/>
    </xf>
    <xf numFmtId="164" fontId="6" fillId="2" borderId="0" xfId="0" applyNumberFormat="1" applyFont="1" applyFill="1"/>
    <xf numFmtId="3" fontId="1" fillId="2" borderId="2" xfId="0" applyNumberFormat="1" applyFont="1" applyFill="1" applyBorder="1" applyAlignment="1"/>
    <xf numFmtId="3" fontId="1" fillId="2" borderId="42" xfId="0" applyNumberFormat="1" applyFont="1" applyFill="1" applyBorder="1" applyAlignment="1"/>
    <xf numFmtId="3" fontId="1" fillId="2" borderId="43" xfId="0" applyNumberFormat="1" applyFont="1" applyFill="1" applyBorder="1" applyAlignment="1"/>
    <xf numFmtId="3" fontId="9" fillId="0" borderId="0" xfId="0" applyNumberFormat="1" applyFont="1" applyFill="1" applyAlignment="1">
      <alignment vertical="center" wrapText="1"/>
    </xf>
    <xf numFmtId="0" fontId="2" fillId="0" borderId="8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" fontId="5" fillId="0" borderId="26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164" fontId="8" fillId="0" borderId="4" xfId="0" applyNumberFormat="1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/>
    </xf>
    <xf numFmtId="3" fontId="8" fillId="0" borderId="37" xfId="0" applyNumberFormat="1" applyFont="1" applyFill="1" applyBorder="1" applyAlignment="1">
      <alignment horizontal="center" vertical="center" wrapText="1"/>
    </xf>
    <xf numFmtId="3" fontId="1" fillId="2" borderId="39" xfId="0" applyNumberFormat="1" applyFont="1" applyFill="1" applyBorder="1" applyAlignment="1">
      <alignment horizontal="center" shrinkToFit="1"/>
    </xf>
    <xf numFmtId="3" fontId="1" fillId="2" borderId="12" xfId="0" applyNumberFormat="1" applyFont="1" applyFill="1" applyBorder="1" applyAlignment="1">
      <alignment horizontal="center" shrinkToFit="1"/>
    </xf>
    <xf numFmtId="3" fontId="1" fillId="2" borderId="41" xfId="0" applyNumberFormat="1" applyFont="1" applyFill="1" applyBorder="1" applyAlignment="1">
      <alignment horizontal="center" shrinkToFit="1"/>
    </xf>
    <xf numFmtId="9" fontId="1" fillId="2" borderId="39" xfId="0" applyNumberFormat="1" applyFont="1" applyFill="1" applyBorder="1" applyAlignment="1">
      <alignment horizontal="center" shrinkToFit="1"/>
    </xf>
    <xf numFmtId="9" fontId="1" fillId="2" borderId="12" xfId="0" applyNumberFormat="1" applyFont="1" applyFill="1" applyBorder="1" applyAlignment="1">
      <alignment horizontal="center" shrinkToFit="1"/>
    </xf>
    <xf numFmtId="9" fontId="1" fillId="2" borderId="41" xfId="0" applyNumberFormat="1" applyFont="1" applyFill="1" applyBorder="1" applyAlignment="1">
      <alignment horizontal="center" shrinkToFit="1"/>
    </xf>
    <xf numFmtId="3" fontId="8" fillId="0" borderId="18" xfId="0" applyNumberFormat="1" applyFont="1" applyFill="1" applyBorder="1" applyAlignment="1">
      <alignment horizontal="center" shrinkToFit="1"/>
    </xf>
    <xf numFmtId="3" fontId="8" fillId="0" borderId="1" xfId="0" applyNumberFormat="1" applyFont="1" applyFill="1" applyBorder="1" applyAlignment="1">
      <alignment horizontal="center" shrinkToFit="1"/>
    </xf>
    <xf numFmtId="3" fontId="8" fillId="0" borderId="19" xfId="0" applyNumberFormat="1" applyFont="1" applyFill="1" applyBorder="1" applyAlignment="1">
      <alignment horizontal="center" shrinkToFit="1"/>
    </xf>
    <xf numFmtId="9" fontId="8" fillId="0" borderId="1" xfId="0" applyNumberFormat="1" applyFont="1" applyFill="1" applyBorder="1" applyAlignment="1">
      <alignment horizontal="center" shrinkToFit="1"/>
    </xf>
    <xf numFmtId="9" fontId="8" fillId="0" borderId="19" xfId="0" applyNumberFormat="1" applyFont="1" applyFill="1" applyBorder="1" applyAlignment="1">
      <alignment horizontal="center" shrinkToFit="1"/>
    </xf>
    <xf numFmtId="3" fontId="8" fillId="0" borderId="37" xfId="0" applyNumberFormat="1" applyFont="1" applyFill="1" applyBorder="1" applyAlignment="1">
      <alignment horizontal="center" shrinkToFit="1"/>
    </xf>
    <xf numFmtId="3" fontId="8" fillId="0" borderId="10" xfId="0" applyNumberFormat="1" applyFont="1" applyFill="1" applyBorder="1" applyAlignment="1">
      <alignment horizontal="center" shrinkToFit="1"/>
    </xf>
    <xf numFmtId="3" fontId="8" fillId="0" borderId="30" xfId="0" applyNumberFormat="1" applyFont="1" applyFill="1" applyBorder="1" applyAlignment="1">
      <alignment horizontal="center" shrinkToFit="1"/>
    </xf>
    <xf numFmtId="9" fontId="8" fillId="0" borderId="10" xfId="0" applyNumberFormat="1" applyFont="1" applyFill="1" applyBorder="1" applyAlignment="1">
      <alignment horizontal="center" shrinkToFit="1"/>
    </xf>
    <xf numFmtId="9" fontId="8" fillId="0" borderId="30" xfId="0" applyNumberFormat="1" applyFont="1" applyFill="1" applyBorder="1" applyAlignment="1">
      <alignment horizontal="center" shrinkToFit="1"/>
    </xf>
    <xf numFmtId="3" fontId="1" fillId="0" borderId="14" xfId="0" applyNumberFormat="1" applyFont="1" applyFill="1" applyBorder="1" applyAlignment="1">
      <alignment horizontal="center" shrinkToFit="1"/>
    </xf>
    <xf numFmtId="3" fontId="1" fillId="0" borderId="15" xfId="0" applyNumberFormat="1" applyFont="1" applyFill="1" applyBorder="1" applyAlignment="1">
      <alignment horizontal="center" shrinkToFit="1"/>
    </xf>
    <xf numFmtId="3" fontId="1" fillId="0" borderId="16" xfId="0" applyNumberFormat="1" applyFont="1" applyFill="1" applyBorder="1" applyAlignment="1">
      <alignment horizontal="center" shrinkToFit="1"/>
    </xf>
    <xf numFmtId="9" fontId="1" fillId="0" borderId="15" xfId="0" applyNumberFormat="1" applyFont="1" applyFill="1" applyBorder="1" applyAlignment="1">
      <alignment horizontal="center" shrinkToFit="1"/>
    </xf>
    <xf numFmtId="9" fontId="1" fillId="0" borderId="16" xfId="0" applyNumberFormat="1" applyFont="1" applyFill="1" applyBorder="1" applyAlignment="1">
      <alignment horizontal="center" shrinkToFit="1"/>
    </xf>
    <xf numFmtId="3" fontId="1" fillId="0" borderId="18" xfId="0" applyNumberFormat="1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shrinkToFit="1"/>
    </xf>
    <xf numFmtId="3" fontId="1" fillId="0" borderId="19" xfId="0" applyNumberFormat="1" applyFont="1" applyFill="1" applyBorder="1" applyAlignment="1">
      <alignment horizontal="center" shrinkToFit="1"/>
    </xf>
    <xf numFmtId="9" fontId="1" fillId="0" borderId="1" xfId="0" applyNumberFormat="1" applyFont="1" applyFill="1" applyBorder="1" applyAlignment="1">
      <alignment horizontal="center" shrinkToFit="1"/>
    </xf>
    <xf numFmtId="9" fontId="1" fillId="0" borderId="19" xfId="0" applyNumberFormat="1" applyFont="1" applyFill="1" applyBorder="1" applyAlignment="1">
      <alignment horizontal="center" shrinkToFit="1"/>
    </xf>
    <xf numFmtId="3" fontId="1" fillId="0" borderId="22" xfId="0" applyNumberFormat="1" applyFont="1" applyFill="1" applyBorder="1" applyAlignment="1">
      <alignment horizontal="center" shrinkToFit="1"/>
    </xf>
    <xf numFmtId="3" fontId="1" fillId="0" borderId="23" xfId="0" applyNumberFormat="1" applyFont="1" applyFill="1" applyBorder="1" applyAlignment="1">
      <alignment horizontal="center" shrinkToFit="1"/>
    </xf>
    <xf numFmtId="3" fontId="1" fillId="0" borderId="24" xfId="0" applyNumberFormat="1" applyFont="1" applyFill="1" applyBorder="1" applyAlignment="1">
      <alignment horizontal="center" shrinkToFit="1"/>
    </xf>
    <xf numFmtId="9" fontId="1" fillId="0" borderId="23" xfId="0" applyNumberFormat="1" applyFont="1" applyFill="1" applyBorder="1" applyAlignment="1">
      <alignment horizontal="center" shrinkToFit="1"/>
    </xf>
    <xf numFmtId="9" fontId="1" fillId="0" borderId="24" xfId="0" applyNumberFormat="1" applyFont="1" applyFill="1" applyBorder="1" applyAlignment="1">
      <alignment horizontal="center" shrinkToFit="1"/>
    </xf>
    <xf numFmtId="3" fontId="1" fillId="0" borderId="21" xfId="0" applyNumberFormat="1" applyFont="1" applyFill="1" applyBorder="1" applyAlignment="1"/>
    <xf numFmtId="3" fontId="1" fillId="0" borderId="8" xfId="0" applyNumberFormat="1" applyFont="1" applyFill="1" applyBorder="1" applyAlignment="1"/>
    <xf numFmtId="9" fontId="8" fillId="0" borderId="18" xfId="0" applyNumberFormat="1" applyFont="1" applyFill="1" applyBorder="1" applyAlignment="1">
      <alignment horizontal="center" shrinkToFit="1"/>
    </xf>
    <xf numFmtId="9" fontId="8" fillId="0" borderId="37" xfId="0" applyNumberFormat="1" applyFont="1" applyFill="1" applyBorder="1" applyAlignment="1">
      <alignment horizontal="center" shrinkToFit="1"/>
    </xf>
    <xf numFmtId="9" fontId="1" fillId="0" borderId="14" xfId="0" applyNumberFormat="1" applyFont="1" applyFill="1" applyBorder="1" applyAlignment="1">
      <alignment horizontal="center" shrinkToFit="1"/>
    </xf>
    <xf numFmtId="9" fontId="1" fillId="0" borderId="18" xfId="0" applyNumberFormat="1" applyFont="1" applyFill="1" applyBorder="1" applyAlignment="1">
      <alignment horizontal="center" shrinkToFit="1"/>
    </xf>
    <xf numFmtId="9" fontId="1" fillId="0" borderId="22" xfId="0" applyNumberFormat="1" applyFont="1" applyFill="1" applyBorder="1" applyAlignment="1">
      <alignment horizontal="center" shrinkToFit="1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19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shrinkToFit="1"/>
    </xf>
    <xf numFmtId="3" fontId="8" fillId="2" borderId="8" xfId="0" applyNumberFormat="1" applyFont="1" applyFill="1" applyBorder="1" applyAlignment="1">
      <alignment shrinkToFit="1"/>
    </xf>
    <xf numFmtId="3" fontId="9" fillId="2" borderId="0" xfId="0" applyNumberFormat="1" applyFont="1" applyFill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" fontId="3" fillId="2" borderId="27" xfId="0" applyNumberFormat="1" applyFont="1" applyFill="1" applyBorder="1" applyAlignment="1">
      <alignment horizontal="center" vertical="center"/>
    </xf>
    <xf numFmtId="17" fontId="3" fillId="2" borderId="13" xfId="0" applyNumberFormat="1" applyFont="1" applyFill="1" applyBorder="1" applyAlignment="1">
      <alignment horizontal="center" vertical="center"/>
    </xf>
    <xf numFmtId="17" fontId="3" fillId="2" borderId="38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wrapText="1"/>
    </xf>
    <xf numFmtId="3" fontId="12" fillId="2" borderId="39" xfId="0" applyNumberFormat="1" applyFont="1" applyFill="1" applyBorder="1" applyAlignment="1">
      <alignment horizontal="right"/>
    </xf>
    <xf numFmtId="3" fontId="12" fillId="2" borderId="40" xfId="0" applyNumberFormat="1" applyFont="1" applyFill="1" applyBorder="1" applyAlignment="1">
      <alignment horizontal="right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20" xfId="0" applyNumberFormat="1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" fontId="3" fillId="0" borderId="33" xfId="0" applyNumberFormat="1" applyFont="1" applyFill="1" applyBorder="1" applyAlignment="1">
      <alignment horizontal="center" vertical="center"/>
    </xf>
    <xf numFmtId="17" fontId="3" fillId="0" borderId="29" xfId="0" applyNumberFormat="1" applyFont="1" applyFill="1" applyBorder="1" applyAlignment="1">
      <alignment horizontal="center" vertical="center"/>
    </xf>
    <xf numFmtId="17" fontId="3" fillId="0" borderId="17" xfId="0" applyNumberFormat="1" applyFont="1" applyFill="1" applyBorder="1" applyAlignment="1">
      <alignment horizontal="center" vertical="center"/>
    </xf>
    <xf numFmtId="17" fontId="3" fillId="0" borderId="34" xfId="0" applyNumberFormat="1" applyFont="1" applyFill="1" applyBorder="1" applyAlignment="1">
      <alignment horizontal="center" vertical="center"/>
    </xf>
    <xf numFmtId="17" fontId="3" fillId="0" borderId="35" xfId="0" applyNumberFormat="1" applyFont="1" applyFill="1" applyBorder="1" applyAlignment="1">
      <alignment horizontal="center" vertical="center"/>
    </xf>
    <xf numFmtId="17" fontId="3" fillId="0" borderId="3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3" fontId="1" fillId="0" borderId="18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2" fillId="0" borderId="2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 applyProtection="1">
      <alignment horizontal="center" vertical="center" wrapText="1"/>
    </xf>
    <xf numFmtId="3" fontId="12" fillId="0" borderId="14" xfId="0" applyNumberFormat="1" applyFont="1" applyFill="1" applyBorder="1" applyAlignment="1">
      <alignment horizontal="right"/>
    </xf>
    <xf numFmtId="3" fontId="12" fillId="0" borderId="28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20" xfId="0" applyNumberFormat="1" applyFont="1" applyFill="1" applyBorder="1" applyAlignment="1">
      <alignment horizontal="center" wrapText="1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" fontId="3" fillId="2" borderId="34" xfId="0" applyNumberFormat="1" applyFont="1" applyFill="1" applyBorder="1" applyAlignment="1">
      <alignment horizontal="center" vertical="center"/>
    </xf>
    <xf numFmtId="17" fontId="3" fillId="2" borderId="35" xfId="0" applyNumberFormat="1" applyFont="1" applyFill="1" applyBorder="1" applyAlignment="1">
      <alignment horizontal="center" vertical="center"/>
    </xf>
    <xf numFmtId="17" fontId="3" fillId="2" borderId="3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9" fontId="8" fillId="2" borderId="21" xfId="0" applyNumberFormat="1" applyFont="1" applyFill="1" applyBorder="1" applyAlignment="1">
      <alignment horizontal="center" shrinkToFit="1"/>
    </xf>
    <xf numFmtId="9" fontId="8" fillId="2" borderId="8" xfId="0" applyNumberFormat="1" applyFont="1" applyFill="1" applyBorder="1" applyAlignment="1">
      <alignment horizontal="center" shrinkToFit="1"/>
    </xf>
    <xf numFmtId="9" fontId="8" fillId="2" borderId="20" xfId="0" applyNumberFormat="1" applyFont="1" applyFill="1" applyBorder="1" applyAlignment="1">
      <alignment horizontal="center" shrinkToFit="1"/>
    </xf>
    <xf numFmtId="3" fontId="1" fillId="2" borderId="18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2" fillId="2" borderId="22" xfId="0" applyNumberFormat="1" applyFont="1" applyFill="1" applyBorder="1" applyAlignment="1">
      <alignment horizontal="right"/>
    </xf>
    <xf numFmtId="3" fontId="12" fillId="2" borderId="32" xfId="0" applyNumberFormat="1" applyFont="1" applyFill="1" applyBorder="1" applyAlignment="1">
      <alignment horizontal="right"/>
    </xf>
    <xf numFmtId="3" fontId="8" fillId="2" borderId="21" xfId="0" applyNumberFormat="1" applyFont="1" applyFill="1" applyBorder="1" applyAlignment="1">
      <alignment horizontal="center" shrinkToFit="1"/>
    </xf>
    <xf numFmtId="3" fontId="8" fillId="2" borderId="8" xfId="0" applyNumberFormat="1" applyFont="1" applyFill="1" applyBorder="1" applyAlignment="1">
      <alignment horizontal="center" shrinkToFit="1"/>
    </xf>
    <xf numFmtId="3" fontId="8" fillId="2" borderId="20" xfId="0" applyNumberFormat="1" applyFont="1" applyFill="1" applyBorder="1" applyAlignment="1">
      <alignment horizontal="center" shrinkToFit="1"/>
    </xf>
    <xf numFmtId="3" fontId="12" fillId="2" borderId="14" xfId="0" applyNumberFormat="1" applyFont="1" applyFill="1" applyBorder="1" applyAlignment="1">
      <alignment horizontal="right"/>
    </xf>
    <xf numFmtId="3" fontId="12" fillId="2" borderId="28" xfId="0" applyNumberFormat="1" applyFont="1" applyFill="1" applyBorder="1" applyAlignment="1">
      <alignment horizontal="right"/>
    </xf>
    <xf numFmtId="17" fontId="3" fillId="2" borderId="1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shrinkToFit="1"/>
    </xf>
    <xf numFmtId="3" fontId="8" fillId="2" borderId="7" xfId="0" applyNumberFormat="1" applyFont="1" applyFill="1" applyBorder="1" applyAlignment="1">
      <alignment horizontal="center" shrinkToFit="1"/>
    </xf>
    <xf numFmtId="3" fontId="12" fillId="3" borderId="12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165" fontId="8" fillId="2" borderId="1" xfId="0" applyNumberFormat="1" applyFont="1" applyFill="1" applyBorder="1" applyAlignment="1">
      <alignment horizontal="center" vertical="center" shrinkToFit="1"/>
    </xf>
    <xf numFmtId="165" fontId="8" fillId="2" borderId="10" xfId="0" applyNumberFormat="1" applyFont="1" applyFill="1" applyBorder="1" applyAlignment="1">
      <alignment horizontal="center" vertical="center" shrinkToFit="1"/>
    </xf>
    <xf numFmtId="3" fontId="12" fillId="3" borderId="13" xfId="0" applyNumberFormat="1" applyFont="1" applyFill="1" applyBorder="1" applyAlignment="1">
      <alignment horizontal="right"/>
    </xf>
    <xf numFmtId="3" fontId="8" fillId="3" borderId="12" xfId="0" applyNumberFormat="1" applyFont="1" applyFill="1" applyBorder="1" applyAlignment="1">
      <alignment horizontal="right"/>
    </xf>
    <xf numFmtId="3" fontId="8" fillId="3" borderId="12" xfId="0" applyNumberFormat="1" applyFont="1" applyFill="1" applyBorder="1" applyAlignment="1">
      <alignment horizontal="center" shrinkToFit="1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FF9999"/>
      <color rgb="FF66FF66"/>
      <color rgb="FFFF9966"/>
      <color rgb="FFFF9900"/>
      <color rgb="FF33CCFF"/>
      <color rgb="FF66FF33"/>
      <color rgb="FFE18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2;&#1086;&#1087;&#1080;&#1090;&#1077;&#1083;&#1100;%20&#1057;&#1042;&#1054;&#1044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О"/>
      <sheetName val="ДОД"/>
      <sheetName val="СОШ"/>
      <sheetName val="на САЙТ"/>
      <sheetName val="ВЫБОРКА 2019 С ОТПУСКАМИ"/>
      <sheetName val="ВЫБОРКА 2019 СТАТ"/>
      <sheetName val="ВЫБОРКА 2019 к 2018 С ОТПУСКАМИ"/>
      <sheetName val="ВЫБОРКА 2019 к 2018 СТА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накопит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I12">
            <v>44145.281650415025</v>
          </cell>
        </row>
        <row r="13">
          <cell r="I13">
            <v>49367.797882097904</v>
          </cell>
        </row>
        <row r="14">
          <cell r="I14">
            <v>47288.216560509551</v>
          </cell>
        </row>
        <row r="15">
          <cell r="I15">
            <v>43718.245455571858</v>
          </cell>
        </row>
        <row r="16">
          <cell r="I16">
            <v>45319.113464744529</v>
          </cell>
        </row>
        <row r="17">
          <cell r="I17">
            <v>45207.638591990872</v>
          </cell>
        </row>
        <row r="18">
          <cell r="I18">
            <v>43821.028571428586</v>
          </cell>
        </row>
        <row r="20">
          <cell r="I20">
            <v>40824.084391947108</v>
          </cell>
        </row>
        <row r="21">
          <cell r="I21">
            <v>43779.103749072019</v>
          </cell>
        </row>
        <row r="22">
          <cell r="I22">
            <v>45472.387173396666</v>
          </cell>
        </row>
        <row r="23">
          <cell r="I23">
            <v>44913.567455556775</v>
          </cell>
        </row>
        <row r="24">
          <cell r="I24">
            <v>42787.880251086433</v>
          </cell>
        </row>
        <row r="26">
          <cell r="I26">
            <v>48362.128491430507</v>
          </cell>
        </row>
        <row r="27">
          <cell r="I27">
            <v>47348.947368421061</v>
          </cell>
        </row>
        <row r="28">
          <cell r="I28">
            <v>44349.83361064893</v>
          </cell>
        </row>
        <row r="29">
          <cell r="I29">
            <v>47426.989984185559</v>
          </cell>
        </row>
        <row r="30">
          <cell r="I30">
            <v>51066.945606694571</v>
          </cell>
        </row>
        <row r="31">
          <cell r="I31">
            <v>45278.261850690957</v>
          </cell>
        </row>
        <row r="32">
          <cell r="I32">
            <v>46664.581246057358</v>
          </cell>
        </row>
        <row r="33">
          <cell r="I33">
            <v>45375.872938105131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N12">
            <v>43203.242563302207</v>
          </cell>
          <cell r="AU12">
            <v>36764.948453608245</v>
          </cell>
          <cell r="BA12">
            <v>43216.403829579074</v>
          </cell>
          <cell r="BK12">
            <v>27988.157271435339</v>
          </cell>
          <cell r="GA12">
            <v>138</v>
          </cell>
          <cell r="GC12">
            <v>141.19999999999999</v>
          </cell>
          <cell r="GI12">
            <v>0</v>
          </cell>
          <cell r="GJ12">
            <v>164.8</v>
          </cell>
          <cell r="GK12">
            <v>0</v>
          </cell>
          <cell r="GL12">
            <v>0</v>
          </cell>
          <cell r="GM12">
            <v>0</v>
          </cell>
          <cell r="GN12">
            <v>4478.1000000000004</v>
          </cell>
          <cell r="IU12">
            <v>8393.7000000000007</v>
          </cell>
          <cell r="IW12">
            <v>7360.6</v>
          </cell>
          <cell r="JC12">
            <v>0</v>
          </cell>
          <cell r="JD12">
            <v>7953.5999999999995</v>
          </cell>
          <cell r="JE12">
            <v>0</v>
          </cell>
          <cell r="JF12">
            <v>0</v>
          </cell>
          <cell r="JG12">
            <v>0</v>
          </cell>
          <cell r="JH12">
            <v>129557.4</v>
          </cell>
        </row>
        <row r="13">
          <cell r="AU13">
            <v>37263.062964582416</v>
          </cell>
          <cell r="BA13">
            <v>46271.43730886851</v>
          </cell>
          <cell r="BK13">
            <v>25327.116212338595</v>
          </cell>
          <cell r="GA13">
            <v>33</v>
          </cell>
          <cell r="GC13">
            <v>50.5</v>
          </cell>
          <cell r="GI13">
            <v>0</v>
          </cell>
          <cell r="GJ13">
            <v>56</v>
          </cell>
          <cell r="GK13">
            <v>0</v>
          </cell>
          <cell r="GL13">
            <v>0</v>
          </cell>
          <cell r="GM13">
            <v>0</v>
          </cell>
          <cell r="GN13">
            <v>872.6</v>
          </cell>
          <cell r="IU13">
            <v>3366.3999999999996</v>
          </cell>
          <cell r="IW13">
            <v>1978.8</v>
          </cell>
          <cell r="JC13">
            <v>0</v>
          </cell>
          <cell r="JD13">
            <v>2155.5</v>
          </cell>
          <cell r="JE13">
            <v>0</v>
          </cell>
          <cell r="JF13">
            <v>0</v>
          </cell>
          <cell r="JG13">
            <v>0</v>
          </cell>
          <cell r="JH13">
            <v>22848.9</v>
          </cell>
        </row>
        <row r="14">
          <cell r="AU14">
            <v>39745.907263993729</v>
          </cell>
          <cell r="BA14">
            <v>51960.059803502772</v>
          </cell>
          <cell r="BK14">
            <v>25065.018315018318</v>
          </cell>
          <cell r="GA14">
            <v>16</v>
          </cell>
          <cell r="GC14">
            <v>10</v>
          </cell>
          <cell r="GI14">
            <v>0</v>
          </cell>
          <cell r="GJ14">
            <v>48.7</v>
          </cell>
          <cell r="GK14">
            <v>0</v>
          </cell>
          <cell r="GL14">
            <v>0</v>
          </cell>
          <cell r="GM14">
            <v>0</v>
          </cell>
          <cell r="GN14">
            <v>477.2</v>
          </cell>
          <cell r="IU14">
            <v>966.9</v>
          </cell>
          <cell r="IW14">
            <v>418.6</v>
          </cell>
          <cell r="JC14">
            <v>0</v>
          </cell>
          <cell r="JD14">
            <v>2599</v>
          </cell>
          <cell r="JE14">
            <v>0</v>
          </cell>
          <cell r="JF14">
            <v>0</v>
          </cell>
          <cell r="JG14">
            <v>0</v>
          </cell>
          <cell r="JH14">
            <v>12232.6</v>
          </cell>
        </row>
        <row r="15">
          <cell r="AU15">
            <v>34464.156271378873</v>
          </cell>
          <cell r="BA15">
            <v>39992.650707020584</v>
          </cell>
          <cell r="BK15">
            <v>25015.05868457961</v>
          </cell>
          <cell r="GA15">
            <v>8</v>
          </cell>
          <cell r="GC15">
            <v>10</v>
          </cell>
          <cell r="GI15">
            <v>0</v>
          </cell>
          <cell r="GJ15">
            <v>21</v>
          </cell>
          <cell r="GK15">
            <v>0</v>
          </cell>
          <cell r="GL15">
            <v>0</v>
          </cell>
          <cell r="GM15">
            <v>0</v>
          </cell>
          <cell r="GN15">
            <v>325.52999999999997</v>
          </cell>
          <cell r="IU15">
            <v>709.73</v>
          </cell>
          <cell r="IW15">
            <v>544.64</v>
          </cell>
          <cell r="JC15">
            <v>0</v>
          </cell>
          <cell r="JD15">
            <v>928.71</v>
          </cell>
          <cell r="JE15">
            <v>0</v>
          </cell>
          <cell r="JF15">
            <v>0</v>
          </cell>
          <cell r="JG15">
            <v>0</v>
          </cell>
          <cell r="JH15">
            <v>8597.31</v>
          </cell>
        </row>
        <row r="16">
          <cell r="AU16">
            <v>36485.899237254118</v>
          </cell>
          <cell r="BA16">
            <v>45906.841706639738</v>
          </cell>
          <cell r="BK16">
            <v>24560.255387071036</v>
          </cell>
          <cell r="GA16">
            <v>38</v>
          </cell>
          <cell r="GC16">
            <v>47.5</v>
          </cell>
          <cell r="GI16">
            <v>0</v>
          </cell>
          <cell r="GJ16">
            <v>92</v>
          </cell>
          <cell r="GK16">
            <v>0</v>
          </cell>
          <cell r="GL16">
            <v>0</v>
          </cell>
          <cell r="GM16">
            <v>0</v>
          </cell>
          <cell r="GN16">
            <v>1023.1</v>
          </cell>
          <cell r="IU16">
            <v>2512.3000000000002</v>
          </cell>
          <cell r="IW16">
            <v>2363.9</v>
          </cell>
          <cell r="JC16">
            <v>0</v>
          </cell>
          <cell r="JD16">
            <v>4702.8999999999996</v>
          </cell>
          <cell r="JE16">
            <v>0</v>
          </cell>
          <cell r="JF16">
            <v>0</v>
          </cell>
          <cell r="JG16">
            <v>0</v>
          </cell>
          <cell r="JH16">
            <v>26762.6</v>
          </cell>
        </row>
        <row r="17">
          <cell r="AU17">
            <v>33995.401624107231</v>
          </cell>
          <cell r="BA17">
            <v>41741.886299281192</v>
          </cell>
          <cell r="BK17">
            <v>23710.072595281312</v>
          </cell>
          <cell r="GA17">
            <v>14</v>
          </cell>
          <cell r="GC17">
            <v>21</v>
          </cell>
          <cell r="GI17">
            <v>0</v>
          </cell>
          <cell r="GJ17">
            <v>21</v>
          </cell>
          <cell r="GK17">
            <v>0</v>
          </cell>
          <cell r="GL17">
            <v>0</v>
          </cell>
          <cell r="GM17">
            <v>0</v>
          </cell>
          <cell r="GN17">
            <v>507</v>
          </cell>
          <cell r="IU17">
            <v>784</v>
          </cell>
          <cell r="IW17">
            <v>1135.5</v>
          </cell>
          <cell r="JC17">
            <v>0</v>
          </cell>
          <cell r="JD17">
            <v>827.4</v>
          </cell>
          <cell r="JE17">
            <v>0</v>
          </cell>
          <cell r="JF17">
            <v>0</v>
          </cell>
          <cell r="JG17">
            <v>0</v>
          </cell>
          <cell r="JH17">
            <v>12836.1</v>
          </cell>
        </row>
        <row r="18">
          <cell r="AU18">
            <v>34446.973012399707</v>
          </cell>
          <cell r="BA18">
            <v>42710.110849848832</v>
          </cell>
          <cell r="BK18">
            <v>24916.394513389936</v>
          </cell>
          <cell r="GA18">
            <v>12</v>
          </cell>
          <cell r="GC18">
            <v>7.8</v>
          </cell>
          <cell r="GI18">
            <v>0</v>
          </cell>
          <cell r="GJ18">
            <v>22</v>
          </cell>
          <cell r="GK18">
            <v>0</v>
          </cell>
          <cell r="GL18">
            <v>0</v>
          </cell>
          <cell r="GM18">
            <v>0</v>
          </cell>
          <cell r="GN18">
            <v>346</v>
          </cell>
          <cell r="IU18">
            <v>782.09999999999991</v>
          </cell>
          <cell r="IW18">
            <v>294.2</v>
          </cell>
          <cell r="JC18">
            <v>0</v>
          </cell>
          <cell r="JD18">
            <v>829.5</v>
          </cell>
          <cell r="JE18">
            <v>0</v>
          </cell>
          <cell r="JF18">
            <v>0</v>
          </cell>
          <cell r="JG18">
            <v>0</v>
          </cell>
          <cell r="JH18">
            <v>8992.7999999999993</v>
          </cell>
        </row>
        <row r="20">
          <cell r="AU20">
            <v>34275.00782695318</v>
          </cell>
          <cell r="BA20">
            <v>40430.704462531576</v>
          </cell>
          <cell r="BK20">
            <v>25330.314726840854</v>
          </cell>
          <cell r="GA20">
            <v>45.95</v>
          </cell>
          <cell r="GC20">
            <v>53.2</v>
          </cell>
          <cell r="GI20">
            <v>0.2</v>
          </cell>
          <cell r="GJ20">
            <v>50.5</v>
          </cell>
          <cell r="GK20">
            <v>0</v>
          </cell>
          <cell r="GL20">
            <v>0</v>
          </cell>
          <cell r="GM20">
            <v>0</v>
          </cell>
          <cell r="GN20">
            <v>894.3</v>
          </cell>
          <cell r="IU20">
            <v>3057.73</v>
          </cell>
          <cell r="IW20">
            <v>2017.14</v>
          </cell>
          <cell r="JC20">
            <v>12.8</v>
          </cell>
          <cell r="JD20">
            <v>2598.8199999999997</v>
          </cell>
          <cell r="JE20">
            <v>0</v>
          </cell>
          <cell r="JF20">
            <v>0</v>
          </cell>
          <cell r="JG20">
            <v>0</v>
          </cell>
          <cell r="JH20">
            <v>23715.21</v>
          </cell>
        </row>
        <row r="21">
          <cell r="AU21">
            <v>36242.978914748288</v>
          </cell>
          <cell r="BA21">
            <v>43432.690540330892</v>
          </cell>
          <cell r="BK21">
            <v>26124.248567312312</v>
          </cell>
          <cell r="GA21">
            <v>36</v>
          </cell>
          <cell r="GC21">
            <v>10</v>
          </cell>
          <cell r="GI21">
            <v>0</v>
          </cell>
          <cell r="GJ21">
            <v>36.739999999999995</v>
          </cell>
          <cell r="GK21">
            <v>0</v>
          </cell>
          <cell r="GL21">
            <v>0</v>
          </cell>
          <cell r="GM21">
            <v>0</v>
          </cell>
          <cell r="GN21">
            <v>789.45</v>
          </cell>
          <cell r="IU21">
            <v>2023.1057599999999</v>
          </cell>
          <cell r="IW21">
            <v>484.93906000000004</v>
          </cell>
          <cell r="JC21">
            <v>0</v>
          </cell>
          <cell r="JD21">
            <v>1882.3789999999999</v>
          </cell>
          <cell r="JE21">
            <v>0</v>
          </cell>
          <cell r="JF21">
            <v>0</v>
          </cell>
          <cell r="JG21">
            <v>0</v>
          </cell>
          <cell r="JH21">
            <v>22122.762519999997</v>
          </cell>
        </row>
        <row r="22">
          <cell r="AU22">
            <v>34749.570762815791</v>
          </cell>
          <cell r="BA22">
            <v>44826.987307949239</v>
          </cell>
          <cell r="BK22">
            <v>25845.430107526881</v>
          </cell>
          <cell r="GA22">
            <v>14</v>
          </cell>
          <cell r="GC22">
            <v>2</v>
          </cell>
          <cell r="GI22">
            <v>0</v>
          </cell>
          <cell r="GJ22">
            <v>16</v>
          </cell>
          <cell r="GK22">
            <v>0</v>
          </cell>
          <cell r="GL22">
            <v>0</v>
          </cell>
          <cell r="GM22">
            <v>0</v>
          </cell>
          <cell r="GN22">
            <v>226</v>
          </cell>
          <cell r="IU22">
            <v>789</v>
          </cell>
          <cell r="IW22">
            <v>76</v>
          </cell>
          <cell r="JC22">
            <v>0</v>
          </cell>
          <cell r="JD22">
            <v>701.1</v>
          </cell>
          <cell r="JE22">
            <v>0</v>
          </cell>
          <cell r="JF22">
            <v>0</v>
          </cell>
          <cell r="JG22">
            <v>0</v>
          </cell>
          <cell r="JH22">
            <v>5890.7</v>
          </cell>
        </row>
        <row r="23">
          <cell r="AU23">
            <v>35083.899029126216</v>
          </cell>
          <cell r="BA23">
            <v>44214.584052468061</v>
          </cell>
          <cell r="BK23">
            <v>24160.134486071089</v>
          </cell>
          <cell r="GA23">
            <v>25.4</v>
          </cell>
          <cell r="GC23">
            <v>0</v>
          </cell>
          <cell r="GI23">
            <v>0</v>
          </cell>
          <cell r="GJ23">
            <v>38.299999999999997</v>
          </cell>
          <cell r="GK23">
            <v>0</v>
          </cell>
          <cell r="GL23">
            <v>0</v>
          </cell>
          <cell r="GM23">
            <v>0</v>
          </cell>
          <cell r="GN23">
            <v>644.4</v>
          </cell>
          <cell r="IU23">
            <v>1639.56</v>
          </cell>
          <cell r="IW23">
            <v>0</v>
          </cell>
          <cell r="JC23">
            <v>0</v>
          </cell>
          <cell r="JD23">
            <v>1861.39</v>
          </cell>
          <cell r="JE23">
            <v>0</v>
          </cell>
          <cell r="JF23">
            <v>0</v>
          </cell>
          <cell r="JG23">
            <v>0</v>
          </cell>
          <cell r="JH23">
            <v>16051.640000000003</v>
          </cell>
        </row>
        <row r="24">
          <cell r="AU24">
            <v>34425.94002855783</v>
          </cell>
          <cell r="BA24">
            <v>42450.171821305841</v>
          </cell>
          <cell r="BK24">
            <v>24810.869565217392</v>
          </cell>
          <cell r="GA24">
            <v>4</v>
          </cell>
          <cell r="GC24">
            <v>1</v>
          </cell>
          <cell r="GI24">
            <v>0</v>
          </cell>
          <cell r="GJ24">
            <v>5.8</v>
          </cell>
          <cell r="GK24">
            <v>0</v>
          </cell>
          <cell r="GL24">
            <v>0</v>
          </cell>
          <cell r="GM24">
            <v>0</v>
          </cell>
          <cell r="GN24">
            <v>112</v>
          </cell>
          <cell r="IU24">
            <v>232.3</v>
          </cell>
          <cell r="IW24">
            <v>39.29</v>
          </cell>
          <cell r="JC24">
            <v>0</v>
          </cell>
          <cell r="JD24">
            <v>300.60000000000002</v>
          </cell>
          <cell r="JE24">
            <v>0</v>
          </cell>
          <cell r="JF24">
            <v>0</v>
          </cell>
          <cell r="JG24">
            <v>0</v>
          </cell>
          <cell r="JH24">
            <v>2954.8</v>
          </cell>
        </row>
        <row r="26">
          <cell r="AU26">
            <v>37344.302115178798</v>
          </cell>
          <cell r="BA26">
            <v>47241.085120164978</v>
          </cell>
          <cell r="BK26">
            <v>25132.518250064717</v>
          </cell>
          <cell r="GA26">
            <v>22</v>
          </cell>
          <cell r="GC26">
            <v>49.4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863.25</v>
          </cell>
          <cell r="IU26">
            <v>1184.5648500000002</v>
          </cell>
          <cell r="IW26">
            <v>2645.2327200000004</v>
          </cell>
          <cell r="JC26">
            <v>0</v>
          </cell>
          <cell r="JD26">
            <v>0</v>
          </cell>
          <cell r="JE26">
            <v>0</v>
          </cell>
          <cell r="JF26">
            <v>0</v>
          </cell>
          <cell r="JG26">
            <v>0</v>
          </cell>
          <cell r="JH26">
            <v>23587.533930000001</v>
          </cell>
        </row>
        <row r="27">
          <cell r="AU27">
            <v>40548.249359521782</v>
          </cell>
          <cell r="BA27">
            <v>48807.420494699647</v>
          </cell>
          <cell r="BK27">
            <v>25862.711864406781</v>
          </cell>
          <cell r="GA27">
            <v>4</v>
          </cell>
          <cell r="GC27">
            <v>4</v>
          </cell>
          <cell r="GI27">
            <v>0</v>
          </cell>
          <cell r="GJ27">
            <v>6</v>
          </cell>
          <cell r="GK27">
            <v>0</v>
          </cell>
          <cell r="GL27">
            <v>0</v>
          </cell>
          <cell r="GM27">
            <v>0</v>
          </cell>
          <cell r="GN27">
            <v>107</v>
          </cell>
          <cell r="IU27">
            <v>364.1</v>
          </cell>
          <cell r="IW27">
            <v>212</v>
          </cell>
          <cell r="JC27">
            <v>0</v>
          </cell>
          <cell r="JD27">
            <v>290.2</v>
          </cell>
          <cell r="JE27">
            <v>0</v>
          </cell>
          <cell r="JF27">
            <v>0</v>
          </cell>
          <cell r="JG27">
            <v>0</v>
          </cell>
          <cell r="JH27">
            <v>3105.1</v>
          </cell>
        </row>
        <row r="28">
          <cell r="AU28">
            <v>34926.691197282766</v>
          </cell>
          <cell r="BA28">
            <v>44018.324607329836</v>
          </cell>
          <cell r="BK28">
            <v>26173.821989528795</v>
          </cell>
          <cell r="GA28">
            <v>4</v>
          </cell>
          <cell r="GC28">
            <v>2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194.5</v>
          </cell>
          <cell r="IU28">
            <v>265.8</v>
          </cell>
          <cell r="IW28">
            <v>56.1</v>
          </cell>
          <cell r="JC28">
            <v>0</v>
          </cell>
          <cell r="JD28">
            <v>0</v>
          </cell>
          <cell r="JE28">
            <v>0</v>
          </cell>
          <cell r="JF28">
            <v>0</v>
          </cell>
          <cell r="JG28">
            <v>0</v>
          </cell>
          <cell r="JH28">
            <v>5291.7000000000007</v>
          </cell>
        </row>
        <row r="29">
          <cell r="AU29">
            <v>38982.4375</v>
          </cell>
          <cell r="BA29">
            <v>37002.714285714283</v>
          </cell>
          <cell r="BK29">
            <v>27825.000000000004</v>
          </cell>
          <cell r="GA29">
            <v>2</v>
          </cell>
          <cell r="GC29">
            <v>4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12</v>
          </cell>
          <cell r="IU29">
            <v>144.4</v>
          </cell>
          <cell r="IW29">
            <v>176.5</v>
          </cell>
          <cell r="JC29">
            <v>0</v>
          </cell>
          <cell r="JD29">
            <v>0</v>
          </cell>
          <cell r="JE29">
            <v>0</v>
          </cell>
          <cell r="JF29">
            <v>0</v>
          </cell>
          <cell r="JG29">
            <v>0</v>
          </cell>
          <cell r="JH29">
            <v>408.5</v>
          </cell>
        </row>
        <row r="30">
          <cell r="AU30">
            <v>38853.041362530414</v>
          </cell>
          <cell r="BA30">
            <v>48571.852731591447</v>
          </cell>
          <cell r="BK30">
            <v>27336.14330874605</v>
          </cell>
          <cell r="GA30">
            <v>36</v>
          </cell>
          <cell r="GC30">
            <v>46</v>
          </cell>
          <cell r="GI30">
            <v>0</v>
          </cell>
          <cell r="GJ30">
            <v>56</v>
          </cell>
          <cell r="GK30">
            <v>0</v>
          </cell>
          <cell r="GL30">
            <v>0</v>
          </cell>
          <cell r="GM30">
            <v>0</v>
          </cell>
          <cell r="GN30">
            <v>1075</v>
          </cell>
          <cell r="IU30">
            <v>2678.7</v>
          </cell>
          <cell r="IW30">
            <v>3033.9</v>
          </cell>
          <cell r="JC30">
            <v>0</v>
          </cell>
          <cell r="JD30">
            <v>2918.7</v>
          </cell>
          <cell r="JE30">
            <v>0</v>
          </cell>
          <cell r="JF30">
            <v>0</v>
          </cell>
          <cell r="JG30">
            <v>0</v>
          </cell>
          <cell r="JH30">
            <v>30314.199999999997</v>
          </cell>
        </row>
        <row r="31">
          <cell r="AU31">
            <v>36546.118928420547</v>
          </cell>
          <cell r="BA31">
            <v>44426.654548677005</v>
          </cell>
          <cell r="BK31">
            <v>26264.640751894738</v>
          </cell>
          <cell r="GA31">
            <v>452.34999999999997</v>
          </cell>
          <cell r="GC31">
            <v>459.59999999999997</v>
          </cell>
          <cell r="GI31">
            <v>0.2</v>
          </cell>
          <cell r="GJ31">
            <v>634.83999999999992</v>
          </cell>
          <cell r="GK31">
            <v>0</v>
          </cell>
          <cell r="GL31">
            <v>0</v>
          </cell>
          <cell r="GM31">
            <v>0</v>
          </cell>
          <cell r="GN31">
            <v>12947.43</v>
          </cell>
          <cell r="IU31">
            <v>29894.390609999995</v>
          </cell>
          <cell r="IW31">
            <v>22837.341779999999</v>
          </cell>
          <cell r="JC31">
            <v>12.8</v>
          </cell>
          <cell r="JD31">
            <v>30549.798999999999</v>
          </cell>
          <cell r="JE31">
            <v>0</v>
          </cell>
          <cell r="JF31">
            <v>0</v>
          </cell>
          <cell r="JG31">
            <v>0</v>
          </cell>
          <cell r="JH31">
            <v>355269.85644999996</v>
          </cell>
        </row>
        <row r="35">
          <cell r="BA35">
            <v>46066.077441077447</v>
          </cell>
          <cell r="BC35">
            <v>48422.215613382905</v>
          </cell>
          <cell r="GA35">
            <v>100</v>
          </cell>
          <cell r="GC35">
            <v>333.5</v>
          </cell>
          <cell r="GI35">
            <v>0</v>
          </cell>
          <cell r="GJ35">
            <v>8</v>
          </cell>
          <cell r="GK35">
            <v>0</v>
          </cell>
          <cell r="GL35">
            <v>55</v>
          </cell>
          <cell r="GM35">
            <v>0</v>
          </cell>
          <cell r="GN35">
            <v>1668.8</v>
          </cell>
          <cell r="IU35">
            <v>9263.6</v>
          </cell>
          <cell r="IW35">
            <v>23981.699999999997</v>
          </cell>
          <cell r="JC35">
            <v>0</v>
          </cell>
          <cell r="JD35">
            <v>383</v>
          </cell>
          <cell r="JE35">
            <v>0</v>
          </cell>
          <cell r="JF35">
            <v>1581</v>
          </cell>
          <cell r="JG35">
            <v>0</v>
          </cell>
          <cell r="JH35">
            <v>48834.600000000006</v>
          </cell>
        </row>
        <row r="36">
          <cell r="BA36">
            <v>51714.285714285717</v>
          </cell>
          <cell r="BC36">
            <v>51890.504134435854</v>
          </cell>
          <cell r="GA36">
            <v>18</v>
          </cell>
          <cell r="GC36">
            <v>44</v>
          </cell>
          <cell r="GI36">
            <v>0</v>
          </cell>
          <cell r="GJ36">
            <v>2</v>
          </cell>
          <cell r="GK36">
            <v>0</v>
          </cell>
          <cell r="GL36">
            <v>9.6999999999999993</v>
          </cell>
          <cell r="GM36">
            <v>0</v>
          </cell>
          <cell r="GN36">
            <v>305.2</v>
          </cell>
          <cell r="IU36">
            <v>2551.4</v>
          </cell>
          <cell r="IW36">
            <v>3627.3</v>
          </cell>
          <cell r="JC36">
            <v>0</v>
          </cell>
          <cell r="JD36">
            <v>56</v>
          </cell>
          <cell r="JE36">
            <v>0</v>
          </cell>
          <cell r="JF36">
            <v>265.10000000000002</v>
          </cell>
          <cell r="JG36">
            <v>0</v>
          </cell>
          <cell r="JH36">
            <v>8773.7999999999993</v>
          </cell>
        </row>
        <row r="37">
          <cell r="BA37">
            <v>52551.410373066421</v>
          </cell>
          <cell r="BC37">
            <v>52666.31989596878</v>
          </cell>
          <cell r="GA37">
            <v>12</v>
          </cell>
          <cell r="GC37">
            <v>54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248</v>
          </cell>
          <cell r="IU37">
            <v>1664.2</v>
          </cell>
          <cell r="IW37">
            <v>3588.8</v>
          </cell>
          <cell r="JC37">
            <v>0</v>
          </cell>
          <cell r="JD37">
            <v>0</v>
          </cell>
          <cell r="JE37">
            <v>0</v>
          </cell>
          <cell r="JF37">
            <v>0</v>
          </cell>
          <cell r="JG37">
            <v>0</v>
          </cell>
          <cell r="JH37">
            <v>6896</v>
          </cell>
        </row>
        <row r="38">
          <cell r="BA38">
            <v>51492.147349505838</v>
          </cell>
          <cell r="BC38">
            <v>53043.779527559054</v>
          </cell>
          <cell r="GA38">
            <v>8</v>
          </cell>
          <cell r="GC38">
            <v>14</v>
          </cell>
          <cell r="GI38">
            <v>0</v>
          </cell>
          <cell r="GJ38">
            <v>1</v>
          </cell>
          <cell r="GK38">
            <v>0</v>
          </cell>
          <cell r="GL38">
            <v>0</v>
          </cell>
          <cell r="GM38">
            <v>0</v>
          </cell>
          <cell r="GN38">
            <v>230.17000000000002</v>
          </cell>
          <cell r="IU38">
            <v>444.89</v>
          </cell>
          <cell r="IW38">
            <v>978.16</v>
          </cell>
          <cell r="JC38">
            <v>0</v>
          </cell>
          <cell r="JD38">
            <v>59.03</v>
          </cell>
          <cell r="JE38">
            <v>0</v>
          </cell>
          <cell r="JF38">
            <v>0</v>
          </cell>
          <cell r="JG38">
            <v>0</v>
          </cell>
          <cell r="JH38">
            <v>6648.83</v>
          </cell>
        </row>
        <row r="39">
          <cell r="BA39">
            <v>50588.310240484156</v>
          </cell>
          <cell r="BC39">
            <v>50530.495016050008</v>
          </cell>
          <cell r="GA39">
            <v>18</v>
          </cell>
          <cell r="GC39">
            <v>50</v>
          </cell>
          <cell r="GI39">
            <v>0</v>
          </cell>
          <cell r="GJ39">
            <v>0</v>
          </cell>
          <cell r="GK39">
            <v>0</v>
          </cell>
          <cell r="GL39">
            <v>8</v>
          </cell>
          <cell r="GM39">
            <v>0</v>
          </cell>
          <cell r="GN39">
            <v>315.8</v>
          </cell>
          <cell r="IU39">
            <v>1282.0999999999999</v>
          </cell>
          <cell r="IW39">
            <v>3428.8</v>
          </cell>
          <cell r="JC39">
            <v>0</v>
          </cell>
          <cell r="JD39">
            <v>0</v>
          </cell>
          <cell r="JE39">
            <v>0</v>
          </cell>
          <cell r="JF39">
            <v>264.60000000000002</v>
          </cell>
          <cell r="JG39">
            <v>0</v>
          </cell>
          <cell r="JH39">
            <v>9063.5</v>
          </cell>
        </row>
        <row r="40">
          <cell r="BA40">
            <v>48288.116337196087</v>
          </cell>
          <cell r="BC40">
            <v>49890.269698572185</v>
          </cell>
          <cell r="GA40">
            <v>10</v>
          </cell>
          <cell r="GC40">
            <v>47.1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204.5</v>
          </cell>
          <cell r="IU40">
            <v>1110</v>
          </cell>
          <cell r="IW40">
            <v>3543.8</v>
          </cell>
          <cell r="JC40">
            <v>0</v>
          </cell>
          <cell r="JD40">
            <v>0</v>
          </cell>
          <cell r="JE40">
            <v>0</v>
          </cell>
          <cell r="JF40">
            <v>0</v>
          </cell>
          <cell r="JG40">
            <v>0</v>
          </cell>
          <cell r="JH40">
            <v>5426.1</v>
          </cell>
        </row>
        <row r="41">
          <cell r="BA41">
            <v>48984.177215189884</v>
          </cell>
          <cell r="BC41">
            <v>50161.938534278954</v>
          </cell>
          <cell r="GA41">
            <v>7</v>
          </cell>
          <cell r="GC41">
            <v>15.4</v>
          </cell>
          <cell r="GI41">
            <v>0</v>
          </cell>
          <cell r="GJ41">
            <v>0</v>
          </cell>
          <cell r="GK41">
            <v>0</v>
          </cell>
          <cell r="GL41">
            <v>5</v>
          </cell>
          <cell r="GM41">
            <v>0</v>
          </cell>
          <cell r="GN41">
            <v>125.7</v>
          </cell>
          <cell r="IU41">
            <v>584.20000000000005</v>
          </cell>
          <cell r="IW41">
            <v>821.3</v>
          </cell>
          <cell r="JC41">
            <v>0</v>
          </cell>
          <cell r="JD41">
            <v>0</v>
          </cell>
          <cell r="JE41">
            <v>0</v>
          </cell>
          <cell r="JF41">
            <v>176.9</v>
          </cell>
          <cell r="JG41">
            <v>0</v>
          </cell>
          <cell r="JH41">
            <v>3517.3</v>
          </cell>
        </row>
        <row r="43">
          <cell r="BA43">
            <v>46976.740762549685</v>
          </cell>
          <cell r="BC43">
            <v>44952.048114434328</v>
          </cell>
          <cell r="GA43">
            <v>24</v>
          </cell>
          <cell r="GC43">
            <v>61.5</v>
          </cell>
          <cell r="GI43">
            <v>0</v>
          </cell>
          <cell r="GJ43">
            <v>8.5</v>
          </cell>
          <cell r="GK43">
            <v>0</v>
          </cell>
          <cell r="GL43">
            <v>17</v>
          </cell>
          <cell r="GM43">
            <v>0</v>
          </cell>
          <cell r="GN43">
            <v>555.79999999999995</v>
          </cell>
          <cell r="IU43">
            <v>1838.2</v>
          </cell>
          <cell r="IW43">
            <v>3847.5</v>
          </cell>
          <cell r="JC43">
            <v>0</v>
          </cell>
          <cell r="JD43">
            <v>472.70000000000005</v>
          </cell>
          <cell r="JE43">
            <v>0</v>
          </cell>
          <cell r="JF43">
            <v>590.4</v>
          </cell>
          <cell r="JG43">
            <v>0</v>
          </cell>
          <cell r="JH43">
            <v>15359.9</v>
          </cell>
        </row>
        <row r="44">
          <cell r="BA44">
            <v>50946.197345184832</v>
          </cell>
          <cell r="BC44">
            <v>51750.651872352631</v>
          </cell>
          <cell r="GA44">
            <v>30</v>
          </cell>
          <cell r="GC44">
            <v>40.200000000000003</v>
          </cell>
          <cell r="GI44">
            <v>0</v>
          </cell>
          <cell r="GJ44">
            <v>1</v>
          </cell>
          <cell r="GK44">
            <v>0</v>
          </cell>
          <cell r="GL44">
            <v>0</v>
          </cell>
          <cell r="GM44">
            <v>0</v>
          </cell>
          <cell r="GN44">
            <v>542.4</v>
          </cell>
          <cell r="IU44">
            <v>1944.0457999999999</v>
          </cell>
          <cell r="IW44">
            <v>3252.9882900000002</v>
          </cell>
          <cell r="JC44">
            <v>0</v>
          </cell>
          <cell r="JD44">
            <v>48.229460000000003</v>
          </cell>
          <cell r="JE44">
            <v>0</v>
          </cell>
          <cell r="JF44">
            <v>0</v>
          </cell>
          <cell r="JG44">
            <v>0</v>
          </cell>
          <cell r="JH44">
            <v>15692.61843</v>
          </cell>
        </row>
        <row r="45">
          <cell r="BA45">
            <v>50620.370370370358</v>
          </cell>
          <cell r="BC45">
            <v>52989.583333333321</v>
          </cell>
          <cell r="GA45">
            <v>6</v>
          </cell>
          <cell r="GC45">
            <v>14</v>
          </cell>
          <cell r="GI45">
            <v>0</v>
          </cell>
          <cell r="GJ45">
            <v>2.7</v>
          </cell>
          <cell r="GK45">
            <v>0</v>
          </cell>
          <cell r="GL45">
            <v>0</v>
          </cell>
          <cell r="GM45">
            <v>0</v>
          </cell>
          <cell r="GN45">
            <v>130.5</v>
          </cell>
          <cell r="IU45">
            <v>495.6</v>
          </cell>
          <cell r="IW45">
            <v>1264.7</v>
          </cell>
          <cell r="JC45">
            <v>0</v>
          </cell>
          <cell r="JD45">
            <v>112.30000000000001</v>
          </cell>
          <cell r="JE45">
            <v>0</v>
          </cell>
          <cell r="JF45">
            <v>0</v>
          </cell>
          <cell r="JG45">
            <v>0</v>
          </cell>
          <cell r="JH45">
            <v>3836.6</v>
          </cell>
        </row>
        <row r="46">
          <cell r="BA46">
            <v>51236.681222707426</v>
          </cell>
          <cell r="BC46">
            <v>51191.853448275855</v>
          </cell>
          <cell r="GA46">
            <v>20</v>
          </cell>
          <cell r="GC46">
            <v>48.9</v>
          </cell>
          <cell r="GI46">
            <v>0</v>
          </cell>
          <cell r="GJ46">
            <v>0</v>
          </cell>
          <cell r="GK46">
            <v>0</v>
          </cell>
          <cell r="GL46">
            <v>2</v>
          </cell>
          <cell r="GM46">
            <v>0</v>
          </cell>
          <cell r="GN46">
            <v>296.39999999999998</v>
          </cell>
          <cell r="IU46">
            <v>1476.08</v>
          </cell>
          <cell r="IW46">
            <v>3156.0699999999997</v>
          </cell>
          <cell r="JC46">
            <v>0</v>
          </cell>
          <cell r="JD46">
            <v>0</v>
          </cell>
          <cell r="JE46">
            <v>0</v>
          </cell>
          <cell r="JF46">
            <v>48.2</v>
          </cell>
          <cell r="JG46">
            <v>0</v>
          </cell>
          <cell r="JH46">
            <v>7457.6</v>
          </cell>
        </row>
        <row r="47">
          <cell r="BA47">
            <v>51822.538071065996</v>
          </cell>
          <cell r="BC47">
            <v>53735.063291139231</v>
          </cell>
          <cell r="GA47">
            <v>4</v>
          </cell>
          <cell r="GC47">
            <v>7</v>
          </cell>
          <cell r="GI47">
            <v>0</v>
          </cell>
          <cell r="GJ47">
            <v>1.6</v>
          </cell>
          <cell r="GK47">
            <v>0</v>
          </cell>
          <cell r="GL47">
            <v>0</v>
          </cell>
          <cell r="GM47">
            <v>0</v>
          </cell>
          <cell r="GN47">
            <v>96</v>
          </cell>
          <cell r="IU47">
            <v>372.4</v>
          </cell>
          <cell r="IW47">
            <v>450.5</v>
          </cell>
          <cell r="JC47">
            <v>0</v>
          </cell>
          <cell r="JD47">
            <v>89.84</v>
          </cell>
          <cell r="JE47">
            <v>0</v>
          </cell>
          <cell r="JF47">
            <v>0</v>
          </cell>
          <cell r="JG47">
            <v>0</v>
          </cell>
          <cell r="JH47">
            <v>2788.49</v>
          </cell>
        </row>
        <row r="49">
          <cell r="BA49">
            <v>50286.394473868932</v>
          </cell>
          <cell r="BC49">
            <v>50882.954656967624</v>
          </cell>
          <cell r="GA49">
            <v>16</v>
          </cell>
          <cell r="GC49">
            <v>71.900000000000006</v>
          </cell>
          <cell r="GI49">
            <v>0</v>
          </cell>
          <cell r="GJ49">
            <v>0</v>
          </cell>
          <cell r="GK49">
            <v>0</v>
          </cell>
          <cell r="GL49">
            <v>1</v>
          </cell>
          <cell r="GM49">
            <v>0</v>
          </cell>
          <cell r="GN49">
            <v>306.14999999999998</v>
          </cell>
          <cell r="IU49">
            <v>1187.10547</v>
          </cell>
          <cell r="IW49">
            <v>5531.0745800000004</v>
          </cell>
          <cell r="JC49">
            <v>0</v>
          </cell>
          <cell r="JD49">
            <v>0</v>
          </cell>
          <cell r="JE49">
            <v>0</v>
          </cell>
          <cell r="JF49">
            <v>57.4</v>
          </cell>
          <cell r="JG49">
            <v>0</v>
          </cell>
          <cell r="JH49">
            <v>9507.33151</v>
          </cell>
        </row>
        <row r="50">
          <cell r="BA50">
            <v>51879.166666666672</v>
          </cell>
          <cell r="BC50">
            <v>51897.16981132076</v>
          </cell>
          <cell r="GA50">
            <v>2</v>
          </cell>
          <cell r="GC50">
            <v>12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56</v>
          </cell>
          <cell r="IU50">
            <v>211.6</v>
          </cell>
          <cell r="IW50">
            <v>899.6</v>
          </cell>
          <cell r="JC50">
            <v>0</v>
          </cell>
          <cell r="JD50">
            <v>0</v>
          </cell>
          <cell r="JE50">
            <v>0</v>
          </cell>
          <cell r="JF50">
            <v>0</v>
          </cell>
          <cell r="JG50">
            <v>0</v>
          </cell>
          <cell r="JH50">
            <v>1549</v>
          </cell>
        </row>
        <row r="51">
          <cell r="BA51">
            <v>50179.227359088029</v>
          </cell>
          <cell r="BC51">
            <v>52072.916666666664</v>
          </cell>
          <cell r="GA51">
            <v>4</v>
          </cell>
          <cell r="GC51">
            <v>4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74.5</v>
          </cell>
          <cell r="IU51">
            <v>297.2</v>
          </cell>
          <cell r="IW51">
            <v>222.39999999999998</v>
          </cell>
          <cell r="JC51">
            <v>0</v>
          </cell>
          <cell r="JD51">
            <v>0</v>
          </cell>
          <cell r="JE51">
            <v>0</v>
          </cell>
          <cell r="JF51">
            <v>0</v>
          </cell>
          <cell r="JG51">
            <v>0</v>
          </cell>
          <cell r="JH51">
            <v>1997.7</v>
          </cell>
        </row>
        <row r="52">
          <cell r="BA52">
            <v>40993.333333333336</v>
          </cell>
          <cell r="BC52">
            <v>39859.28571428571</v>
          </cell>
          <cell r="GA52">
            <v>2</v>
          </cell>
          <cell r="GC52">
            <v>5.94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IU52">
            <v>202.8</v>
          </cell>
          <cell r="IW52">
            <v>248.60000000000002</v>
          </cell>
          <cell r="JC52">
            <v>0</v>
          </cell>
          <cell r="JD52">
            <v>0</v>
          </cell>
          <cell r="JE52">
            <v>0</v>
          </cell>
          <cell r="JF52">
            <v>0</v>
          </cell>
          <cell r="JG52">
            <v>0</v>
          </cell>
          <cell r="JH52">
            <v>0</v>
          </cell>
        </row>
        <row r="53">
          <cell r="BA53">
            <v>51840.86538461539</v>
          </cell>
          <cell r="BC53">
            <v>52982.456140350878</v>
          </cell>
          <cell r="GA53">
            <v>24</v>
          </cell>
          <cell r="GC53">
            <v>60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279</v>
          </cell>
          <cell r="IU53">
            <v>2503.6000000000004</v>
          </cell>
          <cell r="IW53">
            <v>5466.2000000000007</v>
          </cell>
          <cell r="JC53">
            <v>0</v>
          </cell>
          <cell r="JD53">
            <v>0</v>
          </cell>
          <cell r="JE53">
            <v>0</v>
          </cell>
          <cell r="JF53">
            <v>0</v>
          </cell>
          <cell r="JG53">
            <v>0</v>
          </cell>
          <cell r="JH53">
            <v>9175.3000000000011</v>
          </cell>
        </row>
        <row r="54">
          <cell r="BA54">
            <v>48884.657157577712</v>
          </cell>
          <cell r="BC54">
            <v>50050.898349978146</v>
          </cell>
          <cell r="GA54">
            <v>305</v>
          </cell>
          <cell r="GC54">
            <v>883.44</v>
          </cell>
          <cell r="GI54">
            <v>0</v>
          </cell>
          <cell r="GJ54">
            <v>24.8</v>
          </cell>
          <cell r="GK54">
            <v>0</v>
          </cell>
          <cell r="GL54">
            <v>97.7</v>
          </cell>
          <cell r="GM54">
            <v>0</v>
          </cell>
          <cell r="GN54">
            <v>5434.9199999999992</v>
          </cell>
          <cell r="IU54">
            <v>27429.021269999997</v>
          </cell>
          <cell r="IW54">
            <v>64309.492870000002</v>
          </cell>
          <cell r="JC54">
            <v>0</v>
          </cell>
          <cell r="JD54">
            <v>1221.0994599999999</v>
          </cell>
          <cell r="JE54">
            <v>0</v>
          </cell>
          <cell r="JF54">
            <v>2983.6</v>
          </cell>
          <cell r="JG54">
            <v>0</v>
          </cell>
          <cell r="JH54">
            <v>156524.66993999999</v>
          </cell>
        </row>
        <row r="72">
          <cell r="BA72">
            <v>51684.503231624833</v>
          </cell>
          <cell r="BC72">
            <v>56857.907253269907</v>
          </cell>
          <cell r="GA72">
            <v>16</v>
          </cell>
          <cell r="GC72">
            <v>47.7</v>
          </cell>
          <cell r="GI72">
            <v>3.1</v>
          </cell>
          <cell r="GJ72">
            <v>44</v>
          </cell>
          <cell r="GK72">
            <v>0</v>
          </cell>
          <cell r="GL72">
            <v>3</v>
          </cell>
          <cell r="GM72">
            <v>0</v>
          </cell>
          <cell r="GN72">
            <v>568.35</v>
          </cell>
          <cell r="IU72">
            <v>2008.6</v>
          </cell>
          <cell r="IW72">
            <v>4732.7000000000007</v>
          </cell>
          <cell r="JC72">
            <v>258.10000000000002</v>
          </cell>
          <cell r="JD72">
            <v>1991.5000000000002</v>
          </cell>
          <cell r="JE72">
            <v>0</v>
          </cell>
          <cell r="JF72">
            <v>108.1</v>
          </cell>
          <cell r="JG72">
            <v>0</v>
          </cell>
          <cell r="JH72">
            <v>18117</v>
          </cell>
        </row>
        <row r="73">
          <cell r="BA73">
            <v>49043.741494663984</v>
          </cell>
          <cell r="BC73">
            <v>50281.593969153641</v>
          </cell>
          <cell r="GA73">
            <v>321</v>
          </cell>
          <cell r="GC73">
            <v>931.1400000000001</v>
          </cell>
          <cell r="GI73">
            <v>3.1</v>
          </cell>
          <cell r="GJ73">
            <v>68.8</v>
          </cell>
          <cell r="GK73">
            <v>0</v>
          </cell>
          <cell r="GL73">
            <v>100.7</v>
          </cell>
          <cell r="GM73">
            <v>0</v>
          </cell>
          <cell r="GN73">
            <v>6003.2699999999995</v>
          </cell>
          <cell r="IU73">
            <v>29437.621269999996</v>
          </cell>
          <cell r="IW73">
            <v>69042.192869999999</v>
          </cell>
          <cell r="JC73">
            <v>258.10000000000002</v>
          </cell>
          <cell r="JD73">
            <v>3212.5994600000004</v>
          </cell>
          <cell r="JE73">
            <v>0</v>
          </cell>
          <cell r="JF73">
            <v>3091.7</v>
          </cell>
          <cell r="JG73">
            <v>0</v>
          </cell>
          <cell r="JH73">
            <v>174641.66993999999</v>
          </cell>
        </row>
        <row r="76">
          <cell r="AU76">
            <v>42385.826771653541</v>
          </cell>
          <cell r="BA76">
            <v>51472.727272727279</v>
          </cell>
          <cell r="GA76">
            <v>38</v>
          </cell>
          <cell r="GC76">
            <v>82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470.9</v>
          </cell>
          <cell r="IU76">
            <v>2574.3000000000002</v>
          </cell>
          <cell r="IW76">
            <v>3825</v>
          </cell>
          <cell r="JC76">
            <v>0</v>
          </cell>
          <cell r="JD76">
            <v>0</v>
          </cell>
          <cell r="JE76">
            <v>0</v>
          </cell>
          <cell r="JF76">
            <v>0</v>
          </cell>
          <cell r="JG76">
            <v>0</v>
          </cell>
          <cell r="JH76">
            <v>13398.8</v>
          </cell>
        </row>
        <row r="77">
          <cell r="AU77">
            <v>43808.457711442796</v>
          </cell>
          <cell r="BA77">
            <v>51288.750000000007</v>
          </cell>
          <cell r="GA77">
            <v>2</v>
          </cell>
          <cell r="GC77">
            <v>1.5</v>
          </cell>
          <cell r="GI77">
            <v>0</v>
          </cell>
          <cell r="GJ77">
            <v>0</v>
          </cell>
          <cell r="GK77">
            <v>0</v>
          </cell>
          <cell r="GL77">
            <v>1</v>
          </cell>
          <cell r="GM77">
            <v>0</v>
          </cell>
          <cell r="GN77">
            <v>36.099999999999994</v>
          </cell>
          <cell r="IU77">
            <v>182.2</v>
          </cell>
          <cell r="IW77">
            <v>38.9</v>
          </cell>
          <cell r="JC77">
            <v>0</v>
          </cell>
          <cell r="JD77">
            <v>0</v>
          </cell>
          <cell r="JE77">
            <v>0</v>
          </cell>
          <cell r="JF77">
            <v>25.9</v>
          </cell>
          <cell r="JG77">
            <v>0</v>
          </cell>
          <cell r="JH77">
            <v>933.2</v>
          </cell>
        </row>
        <row r="78">
          <cell r="AU78">
            <v>45068.447412353926</v>
          </cell>
          <cell r="BA78">
            <v>50993.141289437583</v>
          </cell>
          <cell r="GA78">
            <v>2</v>
          </cell>
          <cell r="GC78">
            <v>10</v>
          </cell>
          <cell r="GI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34.9</v>
          </cell>
          <cell r="IU78">
            <v>187.5</v>
          </cell>
          <cell r="IW78">
            <v>474.5</v>
          </cell>
          <cell r="JC78">
            <v>0</v>
          </cell>
          <cell r="JD78">
            <v>0</v>
          </cell>
          <cell r="JE78">
            <v>0</v>
          </cell>
          <cell r="JF78">
            <v>0</v>
          </cell>
          <cell r="JG78">
            <v>0</v>
          </cell>
          <cell r="JH78">
            <v>1019.8</v>
          </cell>
        </row>
        <row r="79">
          <cell r="AU79">
            <v>39837.542737399352</v>
          </cell>
          <cell r="BA79">
            <v>50044.042838018737</v>
          </cell>
          <cell r="GA79">
            <v>4</v>
          </cell>
          <cell r="GC79">
            <v>6</v>
          </cell>
          <cell r="GI79">
            <v>0</v>
          </cell>
          <cell r="GJ79">
            <v>2.87</v>
          </cell>
          <cell r="GK79">
            <v>0</v>
          </cell>
          <cell r="GL79">
            <v>0</v>
          </cell>
          <cell r="GM79">
            <v>0</v>
          </cell>
          <cell r="GN79">
            <v>93.77000000000001</v>
          </cell>
          <cell r="IU79">
            <v>344.90999999999997</v>
          </cell>
          <cell r="IW79">
            <v>304.19</v>
          </cell>
          <cell r="JC79">
            <v>0</v>
          </cell>
          <cell r="JD79">
            <v>143.44999999999999</v>
          </cell>
          <cell r="JE79">
            <v>0</v>
          </cell>
          <cell r="JF79">
            <v>0</v>
          </cell>
          <cell r="JG79">
            <v>0</v>
          </cell>
          <cell r="JH79">
            <v>2693.3</v>
          </cell>
        </row>
        <row r="80">
          <cell r="AU80">
            <v>39008.732620320858</v>
          </cell>
          <cell r="BA80">
            <v>50274.625</v>
          </cell>
          <cell r="GA80">
            <v>2</v>
          </cell>
          <cell r="GC80">
            <v>8</v>
          </cell>
          <cell r="GI80">
            <v>0</v>
          </cell>
          <cell r="GJ80">
            <v>0</v>
          </cell>
          <cell r="GK80">
            <v>0</v>
          </cell>
          <cell r="GL80">
            <v>12</v>
          </cell>
          <cell r="GM80">
            <v>0</v>
          </cell>
          <cell r="GN80">
            <v>85</v>
          </cell>
          <cell r="IU80">
            <v>143.31</v>
          </cell>
          <cell r="IW80">
            <v>466.39</v>
          </cell>
          <cell r="JC80">
            <v>0</v>
          </cell>
          <cell r="JD80">
            <v>0</v>
          </cell>
          <cell r="JE80">
            <v>0</v>
          </cell>
          <cell r="JF80">
            <v>353.25</v>
          </cell>
          <cell r="JG80">
            <v>0</v>
          </cell>
          <cell r="JH80">
            <v>2309.7129999999997</v>
          </cell>
        </row>
        <row r="81">
          <cell r="AU81">
            <v>42935.967302452314</v>
          </cell>
          <cell r="BA81">
            <v>47738.578680203049</v>
          </cell>
          <cell r="GA81">
            <v>2</v>
          </cell>
          <cell r="GC81">
            <v>4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28</v>
          </cell>
          <cell r="IU81">
            <v>111.8</v>
          </cell>
          <cell r="IW81">
            <v>183.1</v>
          </cell>
          <cell r="JC81">
            <v>0</v>
          </cell>
          <cell r="JD81">
            <v>0</v>
          </cell>
          <cell r="JE81">
            <v>0</v>
          </cell>
          <cell r="JF81">
            <v>0</v>
          </cell>
          <cell r="JG81">
            <v>0</v>
          </cell>
          <cell r="JH81">
            <v>975.7</v>
          </cell>
        </row>
        <row r="82">
          <cell r="AU82">
            <v>39485.851896447915</v>
          </cell>
          <cell r="BA82">
            <v>52596.868884540119</v>
          </cell>
          <cell r="GA82">
            <v>4</v>
          </cell>
          <cell r="GC82">
            <v>8</v>
          </cell>
          <cell r="GI82">
            <v>0</v>
          </cell>
          <cell r="GJ82">
            <v>2</v>
          </cell>
          <cell r="GK82">
            <v>0</v>
          </cell>
          <cell r="GL82">
            <v>0</v>
          </cell>
          <cell r="GM82">
            <v>0</v>
          </cell>
          <cell r="GN82">
            <v>101</v>
          </cell>
          <cell r="IU82">
            <v>383.3</v>
          </cell>
          <cell r="IW82">
            <v>460.9</v>
          </cell>
          <cell r="JC82">
            <v>0</v>
          </cell>
          <cell r="JD82">
            <v>67</v>
          </cell>
          <cell r="JE82">
            <v>0</v>
          </cell>
          <cell r="JF82">
            <v>0</v>
          </cell>
          <cell r="JG82">
            <v>0</v>
          </cell>
          <cell r="JH82">
            <v>2959.7</v>
          </cell>
        </row>
        <row r="84">
          <cell r="AU84">
            <v>41230.023691578717</v>
          </cell>
          <cell r="BA84">
            <v>48293.151969981234</v>
          </cell>
          <cell r="GA84">
            <v>16</v>
          </cell>
          <cell r="GC84">
            <v>42.3</v>
          </cell>
          <cell r="GI84">
            <v>2</v>
          </cell>
          <cell r="GJ84">
            <v>6</v>
          </cell>
          <cell r="GK84">
            <v>0</v>
          </cell>
          <cell r="GL84">
            <v>0</v>
          </cell>
          <cell r="GM84">
            <v>0</v>
          </cell>
          <cell r="GN84">
            <v>184.8</v>
          </cell>
          <cell r="IU84">
            <v>1168.9000000000001</v>
          </cell>
          <cell r="IW84">
            <v>2033.1</v>
          </cell>
          <cell r="JC84">
            <v>196.60000000000002</v>
          </cell>
          <cell r="JD84">
            <v>289.2</v>
          </cell>
          <cell r="JE84">
            <v>0</v>
          </cell>
          <cell r="JF84">
            <v>0</v>
          </cell>
          <cell r="JG84">
            <v>0</v>
          </cell>
          <cell r="JH84">
            <v>5159.2000000000007</v>
          </cell>
        </row>
        <row r="85">
          <cell r="AU85">
            <v>41879.246867561851</v>
          </cell>
          <cell r="BA85">
            <v>51794.061513748464</v>
          </cell>
          <cell r="GA85">
            <v>6</v>
          </cell>
          <cell r="GC85">
            <v>10.809999999999999</v>
          </cell>
          <cell r="GI85">
            <v>0</v>
          </cell>
          <cell r="GJ85">
            <v>1</v>
          </cell>
          <cell r="GK85">
            <v>0</v>
          </cell>
          <cell r="GL85">
            <v>0</v>
          </cell>
          <cell r="GM85">
            <v>0</v>
          </cell>
          <cell r="GN85">
            <v>99.03</v>
          </cell>
          <cell r="IU85">
            <v>338.75554999999997</v>
          </cell>
          <cell r="IW85">
            <v>616.36318000000006</v>
          </cell>
          <cell r="JC85">
            <v>0</v>
          </cell>
          <cell r="JD85">
            <v>51.809370000000001</v>
          </cell>
          <cell r="JE85">
            <v>0</v>
          </cell>
          <cell r="JF85">
            <v>0</v>
          </cell>
          <cell r="JG85">
            <v>0</v>
          </cell>
          <cell r="JH85">
            <v>2836.9582700000001</v>
          </cell>
        </row>
        <row r="86">
          <cell r="AU86">
            <v>39339.76420150054</v>
          </cell>
          <cell r="BA86">
            <v>57334.024896265553</v>
          </cell>
          <cell r="GA86">
            <v>4</v>
          </cell>
          <cell r="GC86">
            <v>8</v>
          </cell>
          <cell r="GI86">
            <v>0</v>
          </cell>
          <cell r="GJ86">
            <v>1.3</v>
          </cell>
          <cell r="GK86">
            <v>0</v>
          </cell>
          <cell r="GL86">
            <v>0</v>
          </cell>
          <cell r="GM86">
            <v>0</v>
          </cell>
          <cell r="GN86">
            <v>78.45</v>
          </cell>
          <cell r="IU86">
            <v>243.9</v>
          </cell>
          <cell r="IW86">
            <v>355.20000000000005</v>
          </cell>
          <cell r="JC86">
            <v>0</v>
          </cell>
          <cell r="JD86">
            <v>134.80000000000001</v>
          </cell>
          <cell r="JE86">
            <v>0</v>
          </cell>
          <cell r="JF86">
            <v>0</v>
          </cell>
          <cell r="JG86">
            <v>0</v>
          </cell>
          <cell r="JH86">
            <v>2008.1999999999998</v>
          </cell>
        </row>
        <row r="87">
          <cell r="AU87">
            <v>40728.176795580104</v>
          </cell>
          <cell r="BA87">
            <v>52138.853503184706</v>
          </cell>
          <cell r="GA87">
            <v>6</v>
          </cell>
          <cell r="GC87">
            <v>14</v>
          </cell>
          <cell r="GI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64.400000000000006</v>
          </cell>
          <cell r="IU87">
            <v>473.69</v>
          </cell>
          <cell r="IW87">
            <v>450.91999999999996</v>
          </cell>
          <cell r="JC87">
            <v>0</v>
          </cell>
          <cell r="JD87">
            <v>0</v>
          </cell>
          <cell r="JE87">
            <v>0</v>
          </cell>
          <cell r="JF87">
            <v>0</v>
          </cell>
          <cell r="JG87">
            <v>0</v>
          </cell>
          <cell r="JH87">
            <v>1617.1100000000001</v>
          </cell>
        </row>
        <row r="88">
          <cell r="AU88">
            <v>42657.407407407401</v>
          </cell>
          <cell r="BA88">
            <v>56536.585365853665</v>
          </cell>
          <cell r="GA88">
            <v>2</v>
          </cell>
          <cell r="GC88">
            <v>0</v>
          </cell>
          <cell r="GI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14</v>
          </cell>
          <cell r="IU88">
            <v>93.9</v>
          </cell>
          <cell r="IW88">
            <v>0</v>
          </cell>
          <cell r="JC88">
            <v>0</v>
          </cell>
          <cell r="JD88">
            <v>0</v>
          </cell>
          <cell r="JE88">
            <v>0</v>
          </cell>
          <cell r="JF88">
            <v>0</v>
          </cell>
          <cell r="JG88">
            <v>0</v>
          </cell>
          <cell r="JH88">
            <v>361</v>
          </cell>
        </row>
        <row r="90">
          <cell r="AU90">
            <v>42787.113088637176</v>
          </cell>
          <cell r="BA90">
            <v>50999.590099164125</v>
          </cell>
          <cell r="GA90">
            <v>14</v>
          </cell>
          <cell r="GC90">
            <v>46.14</v>
          </cell>
          <cell r="GI90">
            <v>0</v>
          </cell>
          <cell r="GJ90">
            <v>6.7</v>
          </cell>
          <cell r="GK90">
            <v>0</v>
          </cell>
          <cell r="GL90">
            <v>0</v>
          </cell>
          <cell r="GM90">
            <v>0</v>
          </cell>
          <cell r="GN90">
            <v>205.5</v>
          </cell>
          <cell r="IU90">
            <v>945.64419999999996</v>
          </cell>
          <cell r="IW90">
            <v>2602.0536000000002</v>
          </cell>
          <cell r="JC90">
            <v>0</v>
          </cell>
          <cell r="JD90">
            <v>339.17999999999995</v>
          </cell>
          <cell r="JE90">
            <v>0</v>
          </cell>
          <cell r="JF90">
            <v>0</v>
          </cell>
          <cell r="JG90">
            <v>0</v>
          </cell>
          <cell r="JH90">
            <v>5962.5896000000002</v>
          </cell>
        </row>
        <row r="91">
          <cell r="AU91">
            <v>45244.262295081964</v>
          </cell>
          <cell r="BA91">
            <v>49297.142857142862</v>
          </cell>
          <cell r="GA91">
            <v>4</v>
          </cell>
          <cell r="GC91">
            <v>4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18</v>
          </cell>
          <cell r="IU91">
            <v>279</v>
          </cell>
          <cell r="IW91">
            <v>218.60000000000002</v>
          </cell>
          <cell r="JC91">
            <v>0</v>
          </cell>
          <cell r="JD91">
            <v>0</v>
          </cell>
          <cell r="JE91">
            <v>0</v>
          </cell>
          <cell r="JF91">
            <v>0</v>
          </cell>
          <cell r="JG91">
            <v>0</v>
          </cell>
          <cell r="JH91">
            <v>536.9</v>
          </cell>
        </row>
        <row r="92">
          <cell r="AU92">
            <v>45665.680473372784</v>
          </cell>
          <cell r="BA92">
            <v>51622.400000000001</v>
          </cell>
          <cell r="GA92">
            <v>6</v>
          </cell>
          <cell r="GC92">
            <v>2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30.9</v>
          </cell>
          <cell r="IU92">
            <v>418.20000000000005</v>
          </cell>
          <cell r="IW92">
            <v>97</v>
          </cell>
          <cell r="JC92">
            <v>0</v>
          </cell>
          <cell r="JD92">
            <v>0</v>
          </cell>
          <cell r="JE92">
            <v>0</v>
          </cell>
          <cell r="JF92">
            <v>0</v>
          </cell>
          <cell r="JG92">
            <v>0</v>
          </cell>
          <cell r="JH92">
            <v>888.90000000000009</v>
          </cell>
        </row>
        <row r="93">
          <cell r="AU93">
            <v>43666.666666666664</v>
          </cell>
          <cell r="BA93">
            <v>47685.714285714275</v>
          </cell>
          <cell r="GA93">
            <v>2</v>
          </cell>
          <cell r="GC93">
            <v>8</v>
          </cell>
          <cell r="GI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1</v>
          </cell>
          <cell r="IU93">
            <v>148.1</v>
          </cell>
          <cell r="IW93">
            <v>256.7</v>
          </cell>
          <cell r="JC93">
            <v>0</v>
          </cell>
          <cell r="JD93">
            <v>0</v>
          </cell>
          <cell r="JE93">
            <v>0</v>
          </cell>
          <cell r="JF93">
            <v>0</v>
          </cell>
          <cell r="JG93">
            <v>0</v>
          </cell>
          <cell r="JH93">
            <v>47.4</v>
          </cell>
        </row>
        <row r="94">
          <cell r="AU94">
            <v>50585.674713098539</v>
          </cell>
          <cell r="BA94">
            <v>51034.104750304505</v>
          </cell>
          <cell r="GA94">
            <v>12</v>
          </cell>
          <cell r="GC94">
            <v>22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54.5</v>
          </cell>
          <cell r="IU94">
            <v>809.3</v>
          </cell>
          <cell r="IW94">
            <v>2049.1</v>
          </cell>
          <cell r="JC94">
            <v>0</v>
          </cell>
          <cell r="JD94">
            <v>0</v>
          </cell>
          <cell r="JE94">
            <v>0</v>
          </cell>
          <cell r="JF94">
            <v>0</v>
          </cell>
          <cell r="JG94">
            <v>0</v>
          </cell>
          <cell r="JH94">
            <v>1544.8000000000002</v>
          </cell>
        </row>
        <row r="95">
          <cell r="AU95">
            <v>42491.921357670763</v>
          </cell>
          <cell r="BA95">
            <v>51038.061115725461</v>
          </cell>
          <cell r="GA95">
            <v>126</v>
          </cell>
          <cell r="GC95">
            <v>276.75</v>
          </cell>
          <cell r="GI95">
            <v>2</v>
          </cell>
          <cell r="GJ95">
            <v>19.87</v>
          </cell>
          <cell r="GK95">
            <v>0</v>
          </cell>
          <cell r="GL95">
            <v>13</v>
          </cell>
          <cell r="GM95">
            <v>0</v>
          </cell>
          <cell r="GN95">
            <v>1600.2500000000002</v>
          </cell>
          <cell r="IU95">
            <v>8846.7097499999982</v>
          </cell>
          <cell r="IW95">
            <v>14432.016780000002</v>
          </cell>
          <cell r="JC95">
            <v>196.60000000000002</v>
          </cell>
          <cell r="JD95">
            <v>1025.4393700000001</v>
          </cell>
          <cell r="JE95">
            <v>0</v>
          </cell>
          <cell r="JF95">
            <v>379.15</v>
          </cell>
          <cell r="JG95">
            <v>0</v>
          </cell>
          <cell r="JH95">
            <v>45253.270870000008</v>
          </cell>
        </row>
        <row r="100">
          <cell r="AU100">
            <v>48480.239209568383</v>
          </cell>
          <cell r="BA100">
            <v>55388.513513513513</v>
          </cell>
          <cell r="GA100">
            <v>4</v>
          </cell>
          <cell r="GC100">
            <v>43.6</v>
          </cell>
          <cell r="GI100">
            <v>0</v>
          </cell>
          <cell r="GJ100">
            <v>2</v>
          </cell>
          <cell r="GK100">
            <v>0</v>
          </cell>
          <cell r="GL100">
            <v>20</v>
          </cell>
          <cell r="GM100">
            <v>0</v>
          </cell>
          <cell r="GN100">
            <v>167</v>
          </cell>
          <cell r="IU100">
            <v>473.1</v>
          </cell>
          <cell r="IW100">
            <v>3592.3</v>
          </cell>
          <cell r="JC100">
            <v>0</v>
          </cell>
          <cell r="JD100">
            <v>51.8</v>
          </cell>
          <cell r="JE100">
            <v>0</v>
          </cell>
          <cell r="JF100">
            <v>814</v>
          </cell>
          <cell r="JG100">
            <v>0</v>
          </cell>
          <cell r="JH100">
            <v>5516.8</v>
          </cell>
        </row>
        <row r="101">
          <cell r="AU101">
            <v>43021.558111548002</v>
          </cell>
          <cell r="BA101">
            <v>51348.508759880016</v>
          </cell>
          <cell r="GA101">
            <v>130</v>
          </cell>
          <cell r="GC101">
            <v>320.35000000000002</v>
          </cell>
          <cell r="GI101">
            <v>2</v>
          </cell>
          <cell r="GJ101">
            <v>21.87</v>
          </cell>
          <cell r="GK101">
            <v>0</v>
          </cell>
          <cell r="GL101">
            <v>33</v>
          </cell>
          <cell r="GM101">
            <v>0</v>
          </cell>
          <cell r="GN101">
            <v>1767.2500000000002</v>
          </cell>
          <cell r="IU101">
            <v>9319.8097499999985</v>
          </cell>
          <cell r="IW101">
            <v>18024.316780000001</v>
          </cell>
          <cell r="JC101">
            <v>196.60000000000002</v>
          </cell>
          <cell r="JD101">
            <v>1077.23937</v>
          </cell>
          <cell r="JE101">
            <v>0</v>
          </cell>
          <cell r="JF101">
            <v>1193.1500000000001</v>
          </cell>
          <cell r="JG101">
            <v>0</v>
          </cell>
          <cell r="JH101">
            <v>50770.07087000001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view="pageBreakPreview" topLeftCell="B1" zoomScaleNormal="100" zoomScaleSheetLayoutView="100" workbookViewId="0">
      <selection sqref="A1:AD1"/>
    </sheetView>
  </sheetViews>
  <sheetFormatPr defaultColWidth="5.28515625" defaultRowHeight="12" outlineLevelRow="1" outlineLevelCol="1" x14ac:dyDescent="0.2"/>
  <cols>
    <col min="1" max="1" width="3.140625" style="3" customWidth="1"/>
    <col min="2" max="2" width="24.140625" style="4" customWidth="1"/>
    <col min="3" max="3" width="6.28515625" style="2" customWidth="1"/>
    <col min="4" max="4" width="5.85546875" style="2" customWidth="1"/>
    <col min="5" max="6" width="5.85546875" style="2" hidden="1" customWidth="1" outlineLevel="1"/>
    <col min="7" max="7" width="6" style="2" customWidth="1" collapsed="1"/>
    <col min="8" max="8" width="6.42578125" style="2" customWidth="1"/>
    <col min="9" max="10" width="6.42578125" style="2" hidden="1" customWidth="1" outlineLevel="1"/>
    <col min="11" max="11" width="6.42578125" style="2" customWidth="1" collapsed="1"/>
    <col min="12" max="12" width="6.140625" style="2" customWidth="1"/>
    <col min="13" max="13" width="5.85546875" style="2" customWidth="1"/>
    <col min="14" max="15" width="5.85546875" style="2" hidden="1" customWidth="1" outlineLevel="1"/>
    <col min="16" max="16" width="7" style="2" bestFit="1" customWidth="1" collapsed="1"/>
    <col min="17" max="17" width="6.42578125" style="2" customWidth="1"/>
    <col min="18" max="19" width="6.42578125" style="2" hidden="1" customWidth="1" outlineLevel="1"/>
    <col min="20" max="20" width="6.42578125" style="2" customWidth="1" collapsed="1"/>
    <col min="21" max="21" width="6.140625" style="2" customWidth="1"/>
    <col min="22" max="22" width="5.85546875" style="2" customWidth="1"/>
    <col min="23" max="23" width="6" style="2" customWidth="1"/>
    <col min="24" max="26" width="6.42578125" style="2" customWidth="1"/>
    <col min="27" max="27" width="5.85546875" style="2" customWidth="1"/>
    <col min="28" max="28" width="6" style="2" customWidth="1"/>
    <col min="29" max="30" width="6.42578125" style="2" customWidth="1"/>
    <col min="31" max="16384" width="5.28515625" style="2"/>
  </cols>
  <sheetData>
    <row r="1" spans="1:30" ht="39.75" customHeight="1" x14ac:dyDescent="0.2">
      <c r="A1" s="184" t="s">
        <v>64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</row>
    <row r="2" spans="1:30" ht="1.5" customHeight="1" x14ac:dyDescent="0.2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21" thickBot="1" x14ac:dyDescent="0.35">
      <c r="A3" s="210" t="s">
        <v>37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</row>
    <row r="4" spans="1:30" ht="12.75" thickBot="1" x14ac:dyDescent="0.25">
      <c r="A4" s="185" t="s">
        <v>3</v>
      </c>
      <c r="B4" s="187" t="s">
        <v>4</v>
      </c>
      <c r="C4" s="189" t="s">
        <v>68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/>
      <c r="U4" s="192" t="s">
        <v>27</v>
      </c>
      <c r="V4" s="193"/>
      <c r="W4" s="193"/>
      <c r="X4" s="193"/>
      <c r="Y4" s="193"/>
      <c r="Z4" s="193"/>
      <c r="AA4" s="193"/>
      <c r="AB4" s="193"/>
      <c r="AC4" s="193"/>
      <c r="AD4" s="194"/>
    </row>
    <row r="5" spans="1:30" x14ac:dyDescent="0.2">
      <c r="A5" s="186"/>
      <c r="B5" s="188"/>
      <c r="C5" s="195" t="s">
        <v>65</v>
      </c>
      <c r="D5" s="196"/>
      <c r="E5" s="196"/>
      <c r="F5" s="196"/>
      <c r="G5" s="196"/>
      <c r="H5" s="196"/>
      <c r="I5" s="196"/>
      <c r="J5" s="196"/>
      <c r="K5" s="197"/>
      <c r="L5" s="195" t="s">
        <v>67</v>
      </c>
      <c r="M5" s="196"/>
      <c r="N5" s="196"/>
      <c r="O5" s="196"/>
      <c r="P5" s="196"/>
      <c r="Q5" s="196"/>
      <c r="R5" s="196"/>
      <c r="S5" s="196"/>
      <c r="T5" s="197"/>
      <c r="U5" s="195" t="s">
        <v>61</v>
      </c>
      <c r="V5" s="196"/>
      <c r="W5" s="196"/>
      <c r="X5" s="196"/>
      <c r="Y5" s="197"/>
      <c r="Z5" s="195" t="s">
        <v>46</v>
      </c>
      <c r="AA5" s="196"/>
      <c r="AB5" s="196"/>
      <c r="AC5" s="196"/>
      <c r="AD5" s="197"/>
    </row>
    <row r="6" spans="1:30" x14ac:dyDescent="0.2">
      <c r="A6" s="186"/>
      <c r="B6" s="188"/>
      <c r="C6" s="201" t="s">
        <v>52</v>
      </c>
      <c r="D6" s="202" t="s">
        <v>1</v>
      </c>
      <c r="E6" s="202"/>
      <c r="F6" s="202"/>
      <c r="G6" s="202"/>
      <c r="H6" s="202"/>
      <c r="I6" s="202"/>
      <c r="J6" s="202"/>
      <c r="K6" s="203"/>
      <c r="L6" s="201" t="s">
        <v>52</v>
      </c>
      <c r="M6" s="202" t="s">
        <v>1</v>
      </c>
      <c r="N6" s="202"/>
      <c r="O6" s="202"/>
      <c r="P6" s="202"/>
      <c r="Q6" s="202"/>
      <c r="R6" s="202"/>
      <c r="S6" s="202"/>
      <c r="T6" s="203"/>
      <c r="U6" s="201" t="s">
        <v>52</v>
      </c>
      <c r="V6" s="202" t="s">
        <v>1</v>
      </c>
      <c r="W6" s="202"/>
      <c r="X6" s="202"/>
      <c r="Y6" s="203"/>
      <c r="Z6" s="201" t="s">
        <v>52</v>
      </c>
      <c r="AA6" s="202" t="s">
        <v>1</v>
      </c>
      <c r="AB6" s="202"/>
      <c r="AC6" s="202"/>
      <c r="AD6" s="203"/>
    </row>
    <row r="7" spans="1:30" x14ac:dyDescent="0.2">
      <c r="A7" s="186"/>
      <c r="B7" s="188"/>
      <c r="C7" s="201"/>
      <c r="D7" s="199" t="s">
        <v>50</v>
      </c>
      <c r="E7" s="207" t="s">
        <v>59</v>
      </c>
      <c r="F7" s="207" t="s">
        <v>30</v>
      </c>
      <c r="G7" s="200" t="s">
        <v>51</v>
      </c>
      <c r="H7" s="198" t="s">
        <v>53</v>
      </c>
      <c r="I7" s="207" t="s">
        <v>59</v>
      </c>
      <c r="J7" s="207" t="s">
        <v>30</v>
      </c>
      <c r="K7" s="115" t="s">
        <v>54</v>
      </c>
      <c r="L7" s="201"/>
      <c r="M7" s="199" t="s">
        <v>50</v>
      </c>
      <c r="N7" s="207" t="s">
        <v>59</v>
      </c>
      <c r="O7" s="207" t="s">
        <v>30</v>
      </c>
      <c r="P7" s="200" t="s">
        <v>51</v>
      </c>
      <c r="Q7" s="198" t="s">
        <v>53</v>
      </c>
      <c r="R7" s="207" t="s">
        <v>59</v>
      </c>
      <c r="S7" s="207" t="s">
        <v>30</v>
      </c>
      <c r="T7" s="115" t="s">
        <v>54</v>
      </c>
      <c r="U7" s="201"/>
      <c r="V7" s="199" t="s">
        <v>50</v>
      </c>
      <c r="W7" s="200" t="s">
        <v>51</v>
      </c>
      <c r="X7" s="198" t="s">
        <v>53</v>
      </c>
      <c r="Y7" s="115" t="s">
        <v>54</v>
      </c>
      <c r="Z7" s="201"/>
      <c r="AA7" s="199" t="s">
        <v>50</v>
      </c>
      <c r="AB7" s="200" t="s">
        <v>51</v>
      </c>
      <c r="AC7" s="198" t="s">
        <v>53</v>
      </c>
      <c r="AD7" s="115" t="s">
        <v>54</v>
      </c>
    </row>
    <row r="8" spans="1:30" x14ac:dyDescent="0.2">
      <c r="A8" s="186"/>
      <c r="B8" s="188"/>
      <c r="C8" s="201"/>
      <c r="D8" s="199"/>
      <c r="E8" s="208"/>
      <c r="F8" s="208"/>
      <c r="G8" s="200"/>
      <c r="H8" s="198"/>
      <c r="I8" s="208"/>
      <c r="J8" s="208"/>
      <c r="K8" s="204" t="s">
        <v>28</v>
      </c>
      <c r="L8" s="201"/>
      <c r="M8" s="199"/>
      <c r="N8" s="208"/>
      <c r="O8" s="208"/>
      <c r="P8" s="200"/>
      <c r="Q8" s="198"/>
      <c r="R8" s="208"/>
      <c r="S8" s="208"/>
      <c r="T8" s="204" t="s">
        <v>28</v>
      </c>
      <c r="U8" s="201"/>
      <c r="V8" s="199"/>
      <c r="W8" s="200"/>
      <c r="X8" s="198"/>
      <c r="Y8" s="204" t="s">
        <v>28</v>
      </c>
      <c r="Z8" s="201"/>
      <c r="AA8" s="199"/>
      <c r="AB8" s="200"/>
      <c r="AC8" s="198"/>
      <c r="AD8" s="204" t="s">
        <v>28</v>
      </c>
    </row>
    <row r="9" spans="1:30" x14ac:dyDescent="0.2">
      <c r="A9" s="186"/>
      <c r="B9" s="188"/>
      <c r="C9" s="201"/>
      <c r="D9" s="199"/>
      <c r="E9" s="209"/>
      <c r="F9" s="209"/>
      <c r="G9" s="200"/>
      <c r="H9" s="198"/>
      <c r="I9" s="209"/>
      <c r="J9" s="209"/>
      <c r="K9" s="204"/>
      <c r="L9" s="201"/>
      <c r="M9" s="199"/>
      <c r="N9" s="209"/>
      <c r="O9" s="209"/>
      <c r="P9" s="200"/>
      <c r="Q9" s="198"/>
      <c r="R9" s="209"/>
      <c r="S9" s="209"/>
      <c r="T9" s="204"/>
      <c r="U9" s="201"/>
      <c r="V9" s="199"/>
      <c r="W9" s="200"/>
      <c r="X9" s="198"/>
      <c r="Y9" s="204"/>
      <c r="Z9" s="201"/>
      <c r="AA9" s="199"/>
      <c r="AB9" s="200"/>
      <c r="AC9" s="198"/>
      <c r="AD9" s="204"/>
    </row>
    <row r="10" spans="1:30" s="9" customFormat="1" ht="10.5" customHeight="1" x14ac:dyDescent="0.2">
      <c r="A10" s="47">
        <v>1</v>
      </c>
      <c r="B10" s="53">
        <v>2</v>
      </c>
      <c r="C10" s="54">
        <v>3</v>
      </c>
      <c r="D10" s="6">
        <v>4</v>
      </c>
      <c r="E10" s="6"/>
      <c r="F10" s="6"/>
      <c r="G10" s="7">
        <v>5</v>
      </c>
      <c r="H10" s="8">
        <v>6</v>
      </c>
      <c r="I10" s="8"/>
      <c r="J10" s="8"/>
      <c r="K10" s="50">
        <v>7</v>
      </c>
      <c r="L10" s="55">
        <v>8</v>
      </c>
      <c r="M10" s="8">
        <v>9</v>
      </c>
      <c r="N10" s="8"/>
      <c r="O10" s="8"/>
      <c r="P10" s="6">
        <v>10</v>
      </c>
      <c r="Q10" s="7">
        <v>11</v>
      </c>
      <c r="R10" s="7"/>
      <c r="S10" s="7"/>
      <c r="T10" s="56">
        <v>12</v>
      </c>
      <c r="U10" s="47">
        <v>13</v>
      </c>
      <c r="V10" s="7">
        <v>14</v>
      </c>
      <c r="W10" s="8">
        <v>15</v>
      </c>
      <c r="X10" s="6">
        <v>16</v>
      </c>
      <c r="Y10" s="48">
        <v>17</v>
      </c>
      <c r="Z10" s="54">
        <v>18</v>
      </c>
      <c r="AA10" s="6">
        <v>19</v>
      </c>
      <c r="AB10" s="7">
        <v>20</v>
      </c>
      <c r="AC10" s="8">
        <v>21</v>
      </c>
      <c r="AD10" s="50">
        <v>22</v>
      </c>
    </row>
    <row r="11" spans="1:30" s="23" customFormat="1" ht="12.75" x14ac:dyDescent="0.2">
      <c r="A11" s="59" t="s">
        <v>5</v>
      </c>
      <c r="B11" s="60"/>
      <c r="C11" s="121"/>
      <c r="D11" s="120"/>
      <c r="E11" s="120"/>
      <c r="F11" s="120"/>
      <c r="G11" s="120"/>
      <c r="H11" s="120"/>
      <c r="I11" s="120"/>
      <c r="J11" s="120"/>
      <c r="K11" s="122"/>
      <c r="L11" s="59"/>
      <c r="M11" s="60"/>
      <c r="N11" s="60"/>
      <c r="O11" s="60"/>
      <c r="P11" s="60"/>
      <c r="Q11" s="60"/>
      <c r="R11" s="60"/>
      <c r="S11" s="60"/>
      <c r="T11" s="61"/>
      <c r="U11" s="59"/>
      <c r="V11" s="60"/>
      <c r="W11" s="60"/>
      <c r="X11" s="60"/>
      <c r="Y11" s="61"/>
      <c r="Z11" s="59"/>
      <c r="AA11" s="60"/>
      <c r="AB11" s="60"/>
      <c r="AC11" s="60"/>
      <c r="AD11" s="61"/>
    </row>
    <row r="12" spans="1:30" s="1" customFormat="1" ht="12.75" x14ac:dyDescent="0.2">
      <c r="A12" s="62">
        <v>1</v>
      </c>
      <c r="B12" s="63" t="s">
        <v>10</v>
      </c>
      <c r="C12" s="64">
        <f>[1]накопитель!AU12</f>
        <v>36764.948453608245</v>
      </c>
      <c r="D12" s="10">
        <f>F12/E12*1000</f>
        <v>56426.575931232102</v>
      </c>
      <c r="E12" s="10">
        <f>[1]накопитель!GA12+[1]накопитель!GC12</f>
        <v>279.2</v>
      </c>
      <c r="F12" s="10">
        <f>[1]накопитель!IU12+[1]накопитель!IW12</f>
        <v>15754.300000000001</v>
      </c>
      <c r="G12" s="10">
        <f>[1]накопитель!BA12</f>
        <v>43216.403829579074</v>
      </c>
      <c r="H12" s="10">
        <f>J12/I12*1000</f>
        <v>29617.480454026572</v>
      </c>
      <c r="I12" s="10">
        <f>[1]накопитель!GI12+[1]накопитель!GJ12+[1]накопитель!GK12+[1]накопитель!GL12+[1]накопитель!GM12+[1]накопитель!GN12</f>
        <v>4642.9000000000005</v>
      </c>
      <c r="J12" s="10">
        <f>[1]накопитель!JC12+[1]накопитель!JD12+[1]накопитель!JE12+[1]накопитель!JF12+[1]накопитель!JG12+[1]накопитель!JH12</f>
        <v>137511</v>
      </c>
      <c r="K12" s="10">
        <f>[1]накопитель!BK12</f>
        <v>27988.157271435339</v>
      </c>
      <c r="L12" s="64" t="e">
        <f>#REF!</f>
        <v>#REF!</v>
      </c>
      <c r="M12" s="10" t="e">
        <f>O12/N12*1000</f>
        <v>#REF!</v>
      </c>
      <c r="N12" s="10" t="e">
        <f>#REF!+#REF!</f>
        <v>#REF!</v>
      </c>
      <c r="O12" s="10" t="e">
        <f>#REF!+#REF!</f>
        <v>#REF!</v>
      </c>
      <c r="P12" s="10" t="e">
        <f>#REF!</f>
        <v>#REF!</v>
      </c>
      <c r="Q12" s="10" t="e">
        <f>S12/R12*1000</f>
        <v>#REF!</v>
      </c>
      <c r="R12" s="10" t="e">
        <f>#REF!+#REF!+#REF!+#REF!+#REF!+#REF!</f>
        <v>#REF!</v>
      </c>
      <c r="S12" s="10" t="e">
        <f>#REF!+#REF!+#REF!+#REF!+#REF!+#REF!</f>
        <v>#REF!</v>
      </c>
      <c r="T12" s="57" t="e">
        <f>#REF!</f>
        <v>#REF!</v>
      </c>
      <c r="U12" s="92" t="e">
        <f t="shared" ref="U12:V18" si="0">L12-C12</f>
        <v>#REF!</v>
      </c>
      <c r="V12" s="93" t="e">
        <f t="shared" si="0"/>
        <v>#REF!</v>
      </c>
      <c r="W12" s="93" t="e">
        <f t="shared" ref="W12:X18" si="1">P12-G12</f>
        <v>#REF!</v>
      </c>
      <c r="X12" s="93" t="e">
        <f t="shared" si="1"/>
        <v>#REF!</v>
      </c>
      <c r="Y12" s="94" t="e">
        <f t="shared" ref="Y12:Y18" si="2">T12-K12</f>
        <v>#REF!</v>
      </c>
      <c r="Z12" s="87" t="e">
        <f t="shared" ref="Z12:AA18" si="3">L12/C12-100%</f>
        <v>#REF!</v>
      </c>
      <c r="AA12" s="77" t="e">
        <f t="shared" si="3"/>
        <v>#REF!</v>
      </c>
      <c r="AB12" s="77" t="e">
        <f t="shared" ref="AB12:AC18" si="4">P12/G12-100%</f>
        <v>#REF!</v>
      </c>
      <c r="AC12" s="77" t="e">
        <f t="shared" si="4"/>
        <v>#REF!</v>
      </c>
      <c r="AD12" s="78" t="e">
        <f t="shared" ref="AD12:AD18" si="5">T12/K12-100%</f>
        <v>#REF!</v>
      </c>
    </row>
    <row r="13" spans="1:30" s="1" customFormat="1" ht="12.75" x14ac:dyDescent="0.2">
      <c r="A13" s="62">
        <v>2</v>
      </c>
      <c r="B13" s="63" t="s">
        <v>11</v>
      </c>
      <c r="C13" s="64">
        <f>[1]накопитель!AU13</f>
        <v>37263.062964582416</v>
      </c>
      <c r="D13" s="10">
        <f t="shared" ref="D13:D31" si="6">F13/E13*1000</f>
        <v>64014.371257485021</v>
      </c>
      <c r="E13" s="10">
        <f>[1]накопитель!GA13+[1]накопитель!GC13</f>
        <v>83.5</v>
      </c>
      <c r="F13" s="10">
        <f>[1]накопитель!IU13+[1]накопитель!IW13</f>
        <v>5345.2</v>
      </c>
      <c r="G13" s="10">
        <f>[1]накопитель!BA13</f>
        <v>46271.43730886851</v>
      </c>
      <c r="H13" s="10">
        <f t="shared" ref="H13:H31" si="7">J13/I13*1000</f>
        <v>26926.986861942707</v>
      </c>
      <c r="I13" s="10">
        <f>[1]накопитель!GI13+[1]накопитель!GJ13+[1]накопитель!GK13+[1]накопитель!GL13+[1]накопитель!GM13+[1]накопитель!GN13</f>
        <v>928.6</v>
      </c>
      <c r="J13" s="10">
        <f>[1]накопитель!JC13+[1]накопитель!JD13+[1]накопитель!JE13+[1]накопитель!JF13+[1]накопитель!JG13+[1]накопитель!JH13</f>
        <v>25004.400000000001</v>
      </c>
      <c r="K13" s="10">
        <f>[1]накопитель!BK13</f>
        <v>25327.116212338595</v>
      </c>
      <c r="L13" s="64" t="e">
        <f>#REF!</f>
        <v>#REF!</v>
      </c>
      <c r="M13" s="10" t="e">
        <f t="shared" ref="M13:M31" si="8">O13/N13*1000</f>
        <v>#REF!</v>
      </c>
      <c r="N13" s="10" t="e">
        <f>#REF!+#REF!</f>
        <v>#REF!</v>
      </c>
      <c r="O13" s="10" t="e">
        <f>#REF!+#REF!</f>
        <v>#REF!</v>
      </c>
      <c r="P13" s="10" t="e">
        <f>#REF!</f>
        <v>#REF!</v>
      </c>
      <c r="Q13" s="10" t="e">
        <f t="shared" ref="Q13:Q31" si="9">S13/R13*1000</f>
        <v>#REF!</v>
      </c>
      <c r="R13" s="10" t="e">
        <f>#REF!+#REF!+#REF!+#REF!+#REF!+#REF!</f>
        <v>#REF!</v>
      </c>
      <c r="S13" s="10" t="e">
        <f>#REF!+#REF!+#REF!+#REF!+#REF!+#REF!</f>
        <v>#REF!</v>
      </c>
      <c r="T13" s="57" t="e">
        <f>#REF!</f>
        <v>#REF!</v>
      </c>
      <c r="U13" s="92" t="e">
        <f t="shared" si="0"/>
        <v>#REF!</v>
      </c>
      <c r="V13" s="93" t="e">
        <f t="shared" si="0"/>
        <v>#REF!</v>
      </c>
      <c r="W13" s="93" t="e">
        <f t="shared" si="1"/>
        <v>#REF!</v>
      </c>
      <c r="X13" s="93" t="e">
        <f t="shared" si="1"/>
        <v>#REF!</v>
      </c>
      <c r="Y13" s="94" t="e">
        <f t="shared" si="2"/>
        <v>#REF!</v>
      </c>
      <c r="Z13" s="87" t="e">
        <f t="shared" si="3"/>
        <v>#REF!</v>
      </c>
      <c r="AA13" s="77" t="e">
        <f t="shared" si="3"/>
        <v>#REF!</v>
      </c>
      <c r="AB13" s="77" t="e">
        <f t="shared" si="4"/>
        <v>#REF!</v>
      </c>
      <c r="AC13" s="77" t="e">
        <f t="shared" si="4"/>
        <v>#REF!</v>
      </c>
      <c r="AD13" s="78" t="e">
        <f t="shared" si="5"/>
        <v>#REF!</v>
      </c>
    </row>
    <row r="14" spans="1:30" s="1" customFormat="1" ht="12.75" x14ac:dyDescent="0.2">
      <c r="A14" s="62">
        <v>3</v>
      </c>
      <c r="B14" s="63" t="s">
        <v>12</v>
      </c>
      <c r="C14" s="64">
        <f>[1]накопитель!AU14</f>
        <v>39745.907263993729</v>
      </c>
      <c r="D14" s="10">
        <f t="shared" si="6"/>
        <v>53288.461538461539</v>
      </c>
      <c r="E14" s="10">
        <f>[1]накопитель!GA14+[1]накопитель!GC14</f>
        <v>26</v>
      </c>
      <c r="F14" s="10">
        <f>[1]накопитель!IU14+[1]накопитель!IW14</f>
        <v>1385.5</v>
      </c>
      <c r="G14" s="10">
        <f>[1]накопитель!BA14</f>
        <v>51960.059803502772</v>
      </c>
      <c r="H14" s="10">
        <f t="shared" si="7"/>
        <v>28202.319832667807</v>
      </c>
      <c r="I14" s="10">
        <f>[1]накопитель!GI14+[1]накопитель!GJ14+[1]накопитель!GK14+[1]накопитель!GL14+[1]накопитель!GM14+[1]накопитель!GN14</f>
        <v>525.9</v>
      </c>
      <c r="J14" s="10">
        <f>[1]накопитель!JC14+[1]накопитель!JD14+[1]накопитель!JE14+[1]накопитель!JF14+[1]накопитель!JG14+[1]накопитель!JH14</f>
        <v>14831.6</v>
      </c>
      <c r="K14" s="10">
        <f>[1]накопитель!BK14</f>
        <v>25065.018315018318</v>
      </c>
      <c r="L14" s="64" t="e">
        <f>#REF!</f>
        <v>#REF!</v>
      </c>
      <c r="M14" s="10" t="e">
        <f t="shared" si="8"/>
        <v>#REF!</v>
      </c>
      <c r="N14" s="10" t="e">
        <f>#REF!+#REF!</f>
        <v>#REF!</v>
      </c>
      <c r="O14" s="10" t="e">
        <f>#REF!+#REF!</f>
        <v>#REF!</v>
      </c>
      <c r="P14" s="10" t="e">
        <f>#REF!</f>
        <v>#REF!</v>
      </c>
      <c r="Q14" s="10" t="e">
        <f t="shared" si="9"/>
        <v>#REF!</v>
      </c>
      <c r="R14" s="10" t="e">
        <f>#REF!+#REF!+#REF!+#REF!+#REF!+#REF!</f>
        <v>#REF!</v>
      </c>
      <c r="S14" s="10" t="e">
        <f>#REF!+#REF!+#REF!+#REF!+#REF!+#REF!</f>
        <v>#REF!</v>
      </c>
      <c r="T14" s="57" t="e">
        <f>#REF!</f>
        <v>#REF!</v>
      </c>
      <c r="U14" s="92" t="e">
        <f t="shared" si="0"/>
        <v>#REF!</v>
      </c>
      <c r="V14" s="93" t="e">
        <f t="shared" si="0"/>
        <v>#REF!</v>
      </c>
      <c r="W14" s="93" t="e">
        <f t="shared" si="1"/>
        <v>#REF!</v>
      </c>
      <c r="X14" s="93" t="e">
        <f t="shared" si="1"/>
        <v>#REF!</v>
      </c>
      <c r="Y14" s="94" t="e">
        <f t="shared" si="2"/>
        <v>#REF!</v>
      </c>
      <c r="Z14" s="87" t="e">
        <f t="shared" si="3"/>
        <v>#REF!</v>
      </c>
      <c r="AA14" s="77" t="e">
        <f t="shared" si="3"/>
        <v>#REF!</v>
      </c>
      <c r="AB14" s="77" t="e">
        <f t="shared" si="4"/>
        <v>#REF!</v>
      </c>
      <c r="AC14" s="77" t="e">
        <f t="shared" si="4"/>
        <v>#REF!</v>
      </c>
      <c r="AD14" s="78" t="e">
        <f t="shared" si="5"/>
        <v>#REF!</v>
      </c>
    </row>
    <row r="15" spans="1:30" s="1" customFormat="1" ht="12.75" x14ac:dyDescent="0.2">
      <c r="A15" s="62">
        <v>4</v>
      </c>
      <c r="B15" s="63" t="s">
        <v>13</v>
      </c>
      <c r="C15" s="64">
        <f>[1]накопитель!AU15</f>
        <v>34464.156271378873</v>
      </c>
      <c r="D15" s="10">
        <f t="shared" si="6"/>
        <v>69687.222222222219</v>
      </c>
      <c r="E15" s="10">
        <f>[1]накопитель!GA15+[1]накопитель!GC15</f>
        <v>18</v>
      </c>
      <c r="F15" s="10">
        <f>[1]накопитель!IU15+[1]накопитель!IW15</f>
        <v>1254.3699999999999</v>
      </c>
      <c r="G15" s="10">
        <f>[1]накопитель!BA15</f>
        <v>39992.650707020584</v>
      </c>
      <c r="H15" s="10">
        <f t="shared" si="7"/>
        <v>27489.741147952562</v>
      </c>
      <c r="I15" s="10">
        <f>[1]накопитель!GI15+[1]накопитель!GJ15+[1]накопитель!GK15+[1]накопитель!GL15+[1]накопитель!GM15+[1]накопитель!GN15</f>
        <v>346.53</v>
      </c>
      <c r="J15" s="10">
        <f>[1]накопитель!JC15+[1]накопитель!JD15+[1]накопитель!JE15+[1]накопитель!JF15+[1]накопитель!JG15+[1]накопитель!JH15</f>
        <v>9526.02</v>
      </c>
      <c r="K15" s="10">
        <f>[1]накопитель!BK15</f>
        <v>25015.05868457961</v>
      </c>
      <c r="L15" s="64" t="e">
        <f>#REF!</f>
        <v>#REF!</v>
      </c>
      <c r="M15" s="10" t="e">
        <f t="shared" si="8"/>
        <v>#REF!</v>
      </c>
      <c r="N15" s="10" t="e">
        <f>#REF!+#REF!</f>
        <v>#REF!</v>
      </c>
      <c r="O15" s="10" t="e">
        <f>#REF!+#REF!</f>
        <v>#REF!</v>
      </c>
      <c r="P15" s="10" t="e">
        <f>#REF!</f>
        <v>#REF!</v>
      </c>
      <c r="Q15" s="10" t="e">
        <f t="shared" si="9"/>
        <v>#REF!</v>
      </c>
      <c r="R15" s="10" t="e">
        <f>#REF!+#REF!+#REF!+#REF!+#REF!+#REF!</f>
        <v>#REF!</v>
      </c>
      <c r="S15" s="10" t="e">
        <f>#REF!+#REF!+#REF!+#REF!+#REF!+#REF!</f>
        <v>#REF!</v>
      </c>
      <c r="T15" s="57" t="e">
        <f>#REF!</f>
        <v>#REF!</v>
      </c>
      <c r="U15" s="92" t="e">
        <f t="shared" si="0"/>
        <v>#REF!</v>
      </c>
      <c r="V15" s="93" t="e">
        <f t="shared" si="0"/>
        <v>#REF!</v>
      </c>
      <c r="W15" s="93" t="e">
        <f t="shared" si="1"/>
        <v>#REF!</v>
      </c>
      <c r="X15" s="93" t="e">
        <f t="shared" si="1"/>
        <v>#REF!</v>
      </c>
      <c r="Y15" s="94" t="e">
        <f t="shared" si="2"/>
        <v>#REF!</v>
      </c>
      <c r="Z15" s="87" t="e">
        <f t="shared" si="3"/>
        <v>#REF!</v>
      </c>
      <c r="AA15" s="77" t="e">
        <f t="shared" si="3"/>
        <v>#REF!</v>
      </c>
      <c r="AB15" s="77" t="e">
        <f t="shared" si="4"/>
        <v>#REF!</v>
      </c>
      <c r="AC15" s="77" t="e">
        <f t="shared" si="4"/>
        <v>#REF!</v>
      </c>
      <c r="AD15" s="78" t="e">
        <f t="shared" si="5"/>
        <v>#REF!</v>
      </c>
    </row>
    <row r="16" spans="1:30" s="1" customFormat="1" ht="12.75" x14ac:dyDescent="0.2">
      <c r="A16" s="62">
        <v>5</v>
      </c>
      <c r="B16" s="63" t="s">
        <v>14</v>
      </c>
      <c r="C16" s="64">
        <f>[1]накопитель!AU16</f>
        <v>36485.899237254118</v>
      </c>
      <c r="D16" s="10">
        <f t="shared" si="6"/>
        <v>57031.578947368427</v>
      </c>
      <c r="E16" s="10">
        <f>[1]накопитель!GA16+[1]накопитель!GC16</f>
        <v>85.5</v>
      </c>
      <c r="F16" s="10">
        <f>[1]накопитель!IU16+[1]накопитель!IW16</f>
        <v>4876.2000000000007</v>
      </c>
      <c r="G16" s="10">
        <f>[1]накопитель!BA16</f>
        <v>45906.841706639738</v>
      </c>
      <c r="H16" s="10">
        <f t="shared" si="7"/>
        <v>28217.648641377458</v>
      </c>
      <c r="I16" s="10">
        <f>[1]накопитель!GI16+[1]накопитель!GJ16+[1]накопитель!GK16+[1]накопитель!GL16+[1]накопитель!GM16+[1]накопитель!GN16</f>
        <v>1115.0999999999999</v>
      </c>
      <c r="J16" s="10">
        <f>[1]накопитель!JC16+[1]накопитель!JD16+[1]накопитель!JE16+[1]накопитель!JF16+[1]накопитель!JG16+[1]накопитель!JH16</f>
        <v>31465.5</v>
      </c>
      <c r="K16" s="10">
        <f>[1]накопитель!BK16</f>
        <v>24560.255387071036</v>
      </c>
      <c r="L16" s="64" t="e">
        <f>#REF!</f>
        <v>#REF!</v>
      </c>
      <c r="M16" s="10" t="e">
        <f t="shared" si="8"/>
        <v>#REF!</v>
      </c>
      <c r="N16" s="10" t="e">
        <f>#REF!+#REF!</f>
        <v>#REF!</v>
      </c>
      <c r="O16" s="10" t="e">
        <f>#REF!+#REF!</f>
        <v>#REF!</v>
      </c>
      <c r="P16" s="10" t="e">
        <f>#REF!</f>
        <v>#REF!</v>
      </c>
      <c r="Q16" s="10" t="e">
        <f t="shared" si="9"/>
        <v>#REF!</v>
      </c>
      <c r="R16" s="10" t="e">
        <f>#REF!+#REF!+#REF!+#REF!+#REF!+#REF!</f>
        <v>#REF!</v>
      </c>
      <c r="S16" s="10" t="e">
        <f>#REF!+#REF!+#REF!+#REF!+#REF!+#REF!</f>
        <v>#REF!</v>
      </c>
      <c r="T16" s="57" t="e">
        <f>#REF!</f>
        <v>#REF!</v>
      </c>
      <c r="U16" s="92" t="e">
        <f t="shared" si="0"/>
        <v>#REF!</v>
      </c>
      <c r="V16" s="93" t="e">
        <f t="shared" si="0"/>
        <v>#REF!</v>
      </c>
      <c r="W16" s="93" t="e">
        <f t="shared" si="1"/>
        <v>#REF!</v>
      </c>
      <c r="X16" s="93" t="e">
        <f t="shared" si="1"/>
        <v>#REF!</v>
      </c>
      <c r="Y16" s="94" t="e">
        <f t="shared" si="2"/>
        <v>#REF!</v>
      </c>
      <c r="Z16" s="87" t="e">
        <f t="shared" si="3"/>
        <v>#REF!</v>
      </c>
      <c r="AA16" s="77" t="e">
        <f t="shared" si="3"/>
        <v>#REF!</v>
      </c>
      <c r="AB16" s="77" t="e">
        <f t="shared" si="4"/>
        <v>#REF!</v>
      </c>
      <c r="AC16" s="77" t="e">
        <f t="shared" si="4"/>
        <v>#REF!</v>
      </c>
      <c r="AD16" s="78" t="e">
        <f t="shared" si="5"/>
        <v>#REF!</v>
      </c>
    </row>
    <row r="17" spans="1:30" s="1" customFormat="1" ht="12.75" x14ac:dyDescent="0.2">
      <c r="A17" s="62">
        <v>6</v>
      </c>
      <c r="B17" s="63" t="s">
        <v>15</v>
      </c>
      <c r="C17" s="64">
        <f>[1]накопитель!AU17</f>
        <v>33995.401624107231</v>
      </c>
      <c r="D17" s="10">
        <f t="shared" si="6"/>
        <v>54842.857142857145</v>
      </c>
      <c r="E17" s="10">
        <f>[1]накопитель!GA17+[1]накопитель!GC17</f>
        <v>35</v>
      </c>
      <c r="F17" s="10">
        <f>[1]накопитель!IU17+[1]накопитель!IW17</f>
        <v>1919.5</v>
      </c>
      <c r="G17" s="10">
        <f>[1]накопитель!BA17</f>
        <v>41741.886299281192</v>
      </c>
      <c r="H17" s="10">
        <f t="shared" si="7"/>
        <v>25877.840909090912</v>
      </c>
      <c r="I17" s="10">
        <f>[1]накопитель!GI17+[1]накопитель!GJ17+[1]накопитель!GK17+[1]накопитель!GL17+[1]накопитель!GM17+[1]накопитель!GN17</f>
        <v>528</v>
      </c>
      <c r="J17" s="10">
        <f>[1]накопитель!JC17+[1]накопитель!JD17+[1]накопитель!JE17+[1]накопитель!JF17+[1]накопитель!JG17+[1]накопитель!JH17</f>
        <v>13663.5</v>
      </c>
      <c r="K17" s="10">
        <f>[1]накопитель!BK17</f>
        <v>23710.072595281312</v>
      </c>
      <c r="L17" s="64" t="e">
        <f>#REF!</f>
        <v>#REF!</v>
      </c>
      <c r="M17" s="10" t="e">
        <f t="shared" si="8"/>
        <v>#REF!</v>
      </c>
      <c r="N17" s="10" t="e">
        <f>#REF!+#REF!</f>
        <v>#REF!</v>
      </c>
      <c r="O17" s="10" t="e">
        <f>#REF!+#REF!</f>
        <v>#REF!</v>
      </c>
      <c r="P17" s="10" t="e">
        <f>#REF!</f>
        <v>#REF!</v>
      </c>
      <c r="Q17" s="10" t="e">
        <f t="shared" si="9"/>
        <v>#REF!</v>
      </c>
      <c r="R17" s="10" t="e">
        <f>#REF!+#REF!+#REF!+#REF!+#REF!+#REF!</f>
        <v>#REF!</v>
      </c>
      <c r="S17" s="10" t="e">
        <f>#REF!+#REF!+#REF!+#REF!+#REF!+#REF!</f>
        <v>#REF!</v>
      </c>
      <c r="T17" s="57" t="e">
        <f>#REF!</f>
        <v>#REF!</v>
      </c>
      <c r="U17" s="92" t="e">
        <f t="shared" si="0"/>
        <v>#REF!</v>
      </c>
      <c r="V17" s="93" t="e">
        <f t="shared" si="0"/>
        <v>#REF!</v>
      </c>
      <c r="W17" s="93" t="e">
        <f t="shared" si="1"/>
        <v>#REF!</v>
      </c>
      <c r="X17" s="93" t="e">
        <f t="shared" si="1"/>
        <v>#REF!</v>
      </c>
      <c r="Y17" s="94" t="e">
        <f t="shared" si="2"/>
        <v>#REF!</v>
      </c>
      <c r="Z17" s="87" t="e">
        <f t="shared" si="3"/>
        <v>#REF!</v>
      </c>
      <c r="AA17" s="77" t="e">
        <f t="shared" si="3"/>
        <v>#REF!</v>
      </c>
      <c r="AB17" s="77" t="e">
        <f t="shared" si="4"/>
        <v>#REF!</v>
      </c>
      <c r="AC17" s="77" t="e">
        <f t="shared" si="4"/>
        <v>#REF!</v>
      </c>
      <c r="AD17" s="78" t="e">
        <f t="shared" si="5"/>
        <v>#REF!</v>
      </c>
    </row>
    <row r="18" spans="1:30" s="1" customFormat="1" ht="12.75" customHeight="1" x14ac:dyDescent="0.2">
      <c r="A18" s="62">
        <v>7</v>
      </c>
      <c r="B18" s="63" t="s">
        <v>16</v>
      </c>
      <c r="C18" s="64">
        <f>[1]накопитель!AU18</f>
        <v>34446.973012399707</v>
      </c>
      <c r="D18" s="10">
        <f t="shared" si="6"/>
        <v>54358.585858585851</v>
      </c>
      <c r="E18" s="10">
        <f>[1]накопитель!GA18+[1]накопитель!GC18</f>
        <v>19.8</v>
      </c>
      <c r="F18" s="10">
        <f>[1]накопитель!IU18+[1]накопитель!IW18</f>
        <v>1076.3</v>
      </c>
      <c r="G18" s="10">
        <f>[1]накопитель!BA18</f>
        <v>42710.110849848832</v>
      </c>
      <c r="H18" s="10">
        <f t="shared" si="7"/>
        <v>26691.032608695648</v>
      </c>
      <c r="I18" s="10">
        <f>[1]накопитель!GI18+[1]накопитель!GJ18+[1]накопитель!GK18+[1]накопитель!GL18+[1]накопитель!GM18+[1]накопитель!GN18</f>
        <v>368</v>
      </c>
      <c r="J18" s="10">
        <f>[1]накопитель!JC18+[1]накопитель!JD18+[1]накопитель!JE18+[1]накопитель!JF18+[1]накопитель!JG18+[1]накопитель!JH18</f>
        <v>9822.2999999999993</v>
      </c>
      <c r="K18" s="10">
        <f>[1]накопитель!BK18</f>
        <v>24916.394513389936</v>
      </c>
      <c r="L18" s="64" t="e">
        <f>#REF!</f>
        <v>#REF!</v>
      </c>
      <c r="M18" s="10" t="e">
        <f t="shared" si="8"/>
        <v>#REF!</v>
      </c>
      <c r="N18" s="10" t="e">
        <f>#REF!+#REF!</f>
        <v>#REF!</v>
      </c>
      <c r="O18" s="10" t="e">
        <f>#REF!+#REF!</f>
        <v>#REF!</v>
      </c>
      <c r="P18" s="10" t="e">
        <f>#REF!</f>
        <v>#REF!</v>
      </c>
      <c r="Q18" s="10" t="e">
        <f t="shared" si="9"/>
        <v>#REF!</v>
      </c>
      <c r="R18" s="10" t="e">
        <f>#REF!+#REF!+#REF!+#REF!+#REF!+#REF!</f>
        <v>#REF!</v>
      </c>
      <c r="S18" s="10" t="e">
        <f>#REF!+#REF!+#REF!+#REF!+#REF!+#REF!</f>
        <v>#REF!</v>
      </c>
      <c r="T18" s="57" t="e">
        <f>#REF!</f>
        <v>#REF!</v>
      </c>
      <c r="U18" s="92" t="e">
        <f t="shared" si="0"/>
        <v>#REF!</v>
      </c>
      <c r="V18" s="93" t="e">
        <f t="shared" si="0"/>
        <v>#REF!</v>
      </c>
      <c r="W18" s="93" t="e">
        <f t="shared" si="1"/>
        <v>#REF!</v>
      </c>
      <c r="X18" s="93" t="e">
        <f t="shared" si="1"/>
        <v>#REF!</v>
      </c>
      <c r="Y18" s="94" t="e">
        <f t="shared" si="2"/>
        <v>#REF!</v>
      </c>
      <c r="Z18" s="87" t="e">
        <f t="shared" si="3"/>
        <v>#REF!</v>
      </c>
      <c r="AA18" s="77" t="e">
        <f t="shared" si="3"/>
        <v>#REF!</v>
      </c>
      <c r="AB18" s="77" t="e">
        <f t="shared" si="4"/>
        <v>#REF!</v>
      </c>
      <c r="AC18" s="77" t="e">
        <f t="shared" si="4"/>
        <v>#REF!</v>
      </c>
      <c r="AD18" s="78" t="e">
        <f t="shared" si="5"/>
        <v>#REF!</v>
      </c>
    </row>
    <row r="19" spans="1:30" s="1" customFormat="1" ht="12.75" outlineLevel="1" x14ac:dyDescent="0.2">
      <c r="A19" s="59" t="s">
        <v>7</v>
      </c>
      <c r="B19" s="60"/>
      <c r="C19" s="182"/>
      <c r="D19" s="183"/>
      <c r="E19" s="183"/>
      <c r="F19" s="183"/>
      <c r="G19" s="183"/>
      <c r="H19" s="183"/>
      <c r="I19" s="183"/>
      <c r="J19" s="183"/>
      <c r="K19" s="183"/>
      <c r="L19" s="59"/>
      <c r="M19" s="60"/>
      <c r="N19" s="60"/>
      <c r="O19" s="60"/>
      <c r="P19" s="60"/>
      <c r="Q19" s="60"/>
      <c r="R19" s="60"/>
      <c r="S19" s="60"/>
      <c r="T19" s="61"/>
      <c r="U19" s="95"/>
      <c r="V19" s="96"/>
      <c r="W19" s="96"/>
      <c r="X19" s="96"/>
      <c r="Y19" s="97"/>
      <c r="Z19" s="95"/>
      <c r="AA19" s="96"/>
      <c r="AB19" s="96"/>
      <c r="AC19" s="96"/>
      <c r="AD19" s="97"/>
    </row>
    <row r="20" spans="1:30" s="1" customFormat="1" ht="12.75" outlineLevel="1" x14ac:dyDescent="0.2">
      <c r="A20" s="49">
        <v>8</v>
      </c>
      <c r="B20" s="43" t="s">
        <v>17</v>
      </c>
      <c r="C20" s="64">
        <f>[1]накопитель!AU20</f>
        <v>34275.00782695318</v>
      </c>
      <c r="D20" s="10">
        <f t="shared" si="6"/>
        <v>51183.761976802823</v>
      </c>
      <c r="E20" s="10">
        <f>[1]накопитель!GA20+[1]накопитель!GC20</f>
        <v>99.15</v>
      </c>
      <c r="F20" s="10">
        <f>[1]накопитель!IU20+[1]накопитель!IW20</f>
        <v>5074.87</v>
      </c>
      <c r="G20" s="10">
        <f>[1]накопитель!BA20</f>
        <v>40430.704462531576</v>
      </c>
      <c r="H20" s="10">
        <f t="shared" si="7"/>
        <v>27859.079365079364</v>
      </c>
      <c r="I20" s="10">
        <f>[1]накопитель!GI20+[1]накопитель!GJ20+[1]накопитель!GK20+[1]накопитель!GL20+[1]накопитель!GM20+[1]накопитель!GN20</f>
        <v>945</v>
      </c>
      <c r="J20" s="10">
        <f>[1]накопитель!JC20+[1]накопитель!JD20+[1]накопитель!JE20+[1]накопитель!JF20+[1]накопитель!JG20+[1]накопитель!JH20</f>
        <v>26326.829999999998</v>
      </c>
      <c r="K20" s="10">
        <f>[1]накопитель!BK20</f>
        <v>25330.314726840854</v>
      </c>
      <c r="L20" s="64" t="e">
        <f>#REF!</f>
        <v>#REF!</v>
      </c>
      <c r="M20" s="10" t="e">
        <f t="shared" si="8"/>
        <v>#REF!</v>
      </c>
      <c r="N20" s="10" t="e">
        <f>#REF!+#REF!</f>
        <v>#REF!</v>
      </c>
      <c r="O20" s="10" t="e">
        <f>#REF!+#REF!</f>
        <v>#REF!</v>
      </c>
      <c r="P20" s="10" t="e">
        <f>#REF!</f>
        <v>#REF!</v>
      </c>
      <c r="Q20" s="10" t="e">
        <f t="shared" si="9"/>
        <v>#REF!</v>
      </c>
      <c r="R20" s="10" t="e">
        <f>#REF!+#REF!+#REF!+#REF!+#REF!+#REF!</f>
        <v>#REF!</v>
      </c>
      <c r="S20" s="10" t="e">
        <f>#REF!+#REF!+#REF!+#REF!+#REF!+#REF!</f>
        <v>#REF!</v>
      </c>
      <c r="T20" s="57" t="e">
        <f>#REF!</f>
        <v>#REF!</v>
      </c>
      <c r="U20" s="92" t="e">
        <f t="shared" ref="U20:V24" si="10">L20-C20</f>
        <v>#REF!</v>
      </c>
      <c r="V20" s="93" t="e">
        <f t="shared" si="10"/>
        <v>#REF!</v>
      </c>
      <c r="W20" s="93" t="e">
        <f t="shared" ref="W20:X24" si="11">P20-G20</f>
        <v>#REF!</v>
      </c>
      <c r="X20" s="93" t="e">
        <f t="shared" si="11"/>
        <v>#REF!</v>
      </c>
      <c r="Y20" s="94" t="e">
        <f>T20-K20</f>
        <v>#REF!</v>
      </c>
      <c r="Z20" s="87" t="e">
        <f t="shared" ref="Z20:AA24" si="12">L20/C20-100%</f>
        <v>#REF!</v>
      </c>
      <c r="AA20" s="77" t="e">
        <f t="shared" si="12"/>
        <v>#REF!</v>
      </c>
      <c r="AB20" s="77" t="e">
        <f t="shared" ref="AB20:AC24" si="13">P20/G20-100%</f>
        <v>#REF!</v>
      </c>
      <c r="AC20" s="77" t="e">
        <f t="shared" si="13"/>
        <v>#REF!</v>
      </c>
      <c r="AD20" s="78" t="e">
        <f>T20/K20-100%</f>
        <v>#REF!</v>
      </c>
    </row>
    <row r="21" spans="1:30" s="1" customFormat="1" ht="12.75" outlineLevel="1" x14ac:dyDescent="0.2">
      <c r="A21" s="49">
        <v>9</v>
      </c>
      <c r="B21" s="43" t="s">
        <v>18</v>
      </c>
      <c r="C21" s="64">
        <f>[1]накопитель!AU21</f>
        <v>36242.978914748288</v>
      </c>
      <c r="D21" s="10">
        <f t="shared" si="6"/>
        <v>54522.71347826087</v>
      </c>
      <c r="E21" s="10">
        <f>[1]накопитель!GA21+[1]накопитель!GC21</f>
        <v>46</v>
      </c>
      <c r="F21" s="10">
        <f>[1]накопитель!IU21+[1]накопитель!IW21</f>
        <v>2508.0448200000001</v>
      </c>
      <c r="G21" s="10">
        <f>[1]накопитель!BA21</f>
        <v>43432.690540330892</v>
      </c>
      <c r="H21" s="10">
        <f t="shared" si="7"/>
        <v>29055.231266415711</v>
      </c>
      <c r="I21" s="10">
        <f>[1]накопитель!GI21+[1]накопитель!GJ21+[1]накопитель!GK21+[1]накопитель!GL21+[1]накопитель!GM21+[1]накопитель!GN21</f>
        <v>826.19</v>
      </c>
      <c r="J21" s="10">
        <f>[1]накопитель!JC21+[1]накопитель!JD21+[1]накопитель!JE21+[1]накопитель!JF21+[1]накопитель!JG21+[1]накопитель!JH21</f>
        <v>24005.141519999997</v>
      </c>
      <c r="K21" s="10">
        <f>[1]накопитель!BK21</f>
        <v>26124.248567312312</v>
      </c>
      <c r="L21" s="64" t="e">
        <f>#REF!</f>
        <v>#REF!</v>
      </c>
      <c r="M21" s="10" t="e">
        <f t="shared" si="8"/>
        <v>#REF!</v>
      </c>
      <c r="N21" s="10" t="e">
        <f>#REF!+#REF!</f>
        <v>#REF!</v>
      </c>
      <c r="O21" s="10" t="e">
        <f>#REF!+#REF!</f>
        <v>#REF!</v>
      </c>
      <c r="P21" s="10" t="e">
        <f>#REF!</f>
        <v>#REF!</v>
      </c>
      <c r="Q21" s="10" t="e">
        <f t="shared" si="9"/>
        <v>#REF!</v>
      </c>
      <c r="R21" s="10" t="e">
        <f>#REF!+#REF!+#REF!+#REF!+#REF!+#REF!</f>
        <v>#REF!</v>
      </c>
      <c r="S21" s="10" t="e">
        <f>#REF!+#REF!+#REF!+#REF!+#REF!+#REF!</f>
        <v>#REF!</v>
      </c>
      <c r="T21" s="57" t="e">
        <f>#REF!</f>
        <v>#REF!</v>
      </c>
      <c r="U21" s="92" t="e">
        <f t="shared" si="10"/>
        <v>#REF!</v>
      </c>
      <c r="V21" s="93" t="e">
        <f t="shared" si="10"/>
        <v>#REF!</v>
      </c>
      <c r="W21" s="93" t="e">
        <f t="shared" si="11"/>
        <v>#REF!</v>
      </c>
      <c r="X21" s="93" t="e">
        <f t="shared" si="11"/>
        <v>#REF!</v>
      </c>
      <c r="Y21" s="94" t="e">
        <f>T21-K21</f>
        <v>#REF!</v>
      </c>
      <c r="Z21" s="87" t="e">
        <f t="shared" si="12"/>
        <v>#REF!</v>
      </c>
      <c r="AA21" s="77" t="e">
        <f t="shared" si="12"/>
        <v>#REF!</v>
      </c>
      <c r="AB21" s="77" t="e">
        <f t="shared" si="13"/>
        <v>#REF!</v>
      </c>
      <c r="AC21" s="77" t="e">
        <f t="shared" si="13"/>
        <v>#REF!</v>
      </c>
      <c r="AD21" s="78" t="e">
        <f>T21/K21-100%</f>
        <v>#REF!</v>
      </c>
    </row>
    <row r="22" spans="1:30" s="1" customFormat="1" ht="12.75" outlineLevel="1" x14ac:dyDescent="0.2">
      <c r="A22" s="62">
        <v>10</v>
      </c>
      <c r="B22" s="63" t="s">
        <v>19</v>
      </c>
      <c r="C22" s="64">
        <f>[1]накопитель!AU22</f>
        <v>34749.570762815791</v>
      </c>
      <c r="D22" s="10">
        <f t="shared" si="6"/>
        <v>54062.5</v>
      </c>
      <c r="E22" s="10">
        <f>[1]накопитель!GA22+[1]накопитель!GC22</f>
        <v>16</v>
      </c>
      <c r="F22" s="10">
        <f>[1]накопитель!IU22+[1]накопитель!IW22</f>
        <v>865</v>
      </c>
      <c r="G22" s="10">
        <f>[1]накопитель!BA22</f>
        <v>44826.987307949239</v>
      </c>
      <c r="H22" s="10">
        <f t="shared" si="7"/>
        <v>27238.842975206611</v>
      </c>
      <c r="I22" s="10">
        <f>[1]накопитель!GI22+[1]накопитель!GJ22+[1]накопитель!GK22+[1]накопитель!GL22+[1]накопитель!GM22+[1]накопитель!GN22</f>
        <v>242</v>
      </c>
      <c r="J22" s="10">
        <f>[1]накопитель!JC22+[1]накопитель!JD22+[1]накопитель!JE22+[1]накопитель!JF22+[1]накопитель!JG22+[1]накопитель!JH22</f>
        <v>6591.8</v>
      </c>
      <c r="K22" s="10">
        <f>[1]накопитель!BK22</f>
        <v>25845.430107526881</v>
      </c>
      <c r="L22" s="64" t="e">
        <f>#REF!</f>
        <v>#REF!</v>
      </c>
      <c r="M22" s="10" t="e">
        <f t="shared" si="8"/>
        <v>#REF!</v>
      </c>
      <c r="N22" s="10" t="e">
        <f>#REF!+#REF!</f>
        <v>#REF!</v>
      </c>
      <c r="O22" s="10" t="e">
        <f>#REF!+#REF!</f>
        <v>#REF!</v>
      </c>
      <c r="P22" s="10" t="e">
        <f>#REF!</f>
        <v>#REF!</v>
      </c>
      <c r="Q22" s="10" t="e">
        <f t="shared" si="9"/>
        <v>#REF!</v>
      </c>
      <c r="R22" s="10" t="e">
        <f>#REF!+#REF!+#REF!+#REF!+#REF!+#REF!</f>
        <v>#REF!</v>
      </c>
      <c r="S22" s="10" t="e">
        <f>#REF!+#REF!+#REF!+#REF!+#REF!+#REF!</f>
        <v>#REF!</v>
      </c>
      <c r="T22" s="57" t="e">
        <f>#REF!</f>
        <v>#REF!</v>
      </c>
      <c r="U22" s="92" t="e">
        <f t="shared" si="10"/>
        <v>#REF!</v>
      </c>
      <c r="V22" s="93" t="e">
        <f t="shared" si="10"/>
        <v>#REF!</v>
      </c>
      <c r="W22" s="93" t="e">
        <f t="shared" si="11"/>
        <v>#REF!</v>
      </c>
      <c r="X22" s="93" t="e">
        <f t="shared" si="11"/>
        <v>#REF!</v>
      </c>
      <c r="Y22" s="94" t="e">
        <f>T22-K22</f>
        <v>#REF!</v>
      </c>
      <c r="Z22" s="87" t="e">
        <f t="shared" si="12"/>
        <v>#REF!</v>
      </c>
      <c r="AA22" s="77" t="e">
        <f t="shared" si="12"/>
        <v>#REF!</v>
      </c>
      <c r="AB22" s="77" t="e">
        <f t="shared" si="13"/>
        <v>#REF!</v>
      </c>
      <c r="AC22" s="77" t="e">
        <f t="shared" si="13"/>
        <v>#REF!</v>
      </c>
      <c r="AD22" s="78" t="e">
        <f>T22/K22-100%</f>
        <v>#REF!</v>
      </c>
    </row>
    <row r="23" spans="1:30" s="1" customFormat="1" ht="12.75" outlineLevel="1" x14ac:dyDescent="0.2">
      <c r="A23" s="62">
        <v>11</v>
      </c>
      <c r="B23" s="63" t="s">
        <v>20</v>
      </c>
      <c r="C23" s="64">
        <f>[1]накопитель!AU23</f>
        <v>35083.899029126216</v>
      </c>
      <c r="D23" s="10">
        <f t="shared" si="6"/>
        <v>64549.606299212595</v>
      </c>
      <c r="E23" s="10">
        <f>[1]накопитель!GA23+[1]накопитель!GC23</f>
        <v>25.4</v>
      </c>
      <c r="F23" s="10">
        <f>[1]накопитель!IU23+[1]накопитель!IW23</f>
        <v>1639.56</v>
      </c>
      <c r="G23" s="10">
        <f>[1]накопитель!BA23</f>
        <v>44214.584052468061</v>
      </c>
      <c r="H23" s="10">
        <f t="shared" si="7"/>
        <v>26238.508861871986</v>
      </c>
      <c r="I23" s="10">
        <f>[1]накопитель!GI23+[1]накопитель!GJ23+[1]накопитель!GK23+[1]накопитель!GL23+[1]накопитель!GM23+[1]накопитель!GN23</f>
        <v>682.69999999999993</v>
      </c>
      <c r="J23" s="10">
        <f>[1]накопитель!JC23+[1]накопитель!JD23+[1]накопитель!JE23+[1]накопитель!JF23+[1]накопитель!JG23+[1]накопитель!JH23</f>
        <v>17913.030000000002</v>
      </c>
      <c r="K23" s="10">
        <f>[1]накопитель!BK23</f>
        <v>24160.134486071089</v>
      </c>
      <c r="L23" s="64" t="e">
        <f>#REF!</f>
        <v>#REF!</v>
      </c>
      <c r="M23" s="10" t="e">
        <f t="shared" si="8"/>
        <v>#REF!</v>
      </c>
      <c r="N23" s="10" t="e">
        <f>#REF!+#REF!</f>
        <v>#REF!</v>
      </c>
      <c r="O23" s="10" t="e">
        <f>#REF!+#REF!</f>
        <v>#REF!</v>
      </c>
      <c r="P23" s="10" t="e">
        <f>#REF!</f>
        <v>#REF!</v>
      </c>
      <c r="Q23" s="10" t="e">
        <f t="shared" si="9"/>
        <v>#REF!</v>
      </c>
      <c r="R23" s="10" t="e">
        <f>#REF!+#REF!+#REF!+#REF!+#REF!+#REF!</f>
        <v>#REF!</v>
      </c>
      <c r="S23" s="10" t="e">
        <f>#REF!+#REF!+#REF!+#REF!+#REF!+#REF!</f>
        <v>#REF!</v>
      </c>
      <c r="T23" s="57" t="e">
        <f>#REF!</f>
        <v>#REF!</v>
      </c>
      <c r="U23" s="92" t="e">
        <f t="shared" si="10"/>
        <v>#REF!</v>
      </c>
      <c r="V23" s="93" t="e">
        <f t="shared" si="10"/>
        <v>#REF!</v>
      </c>
      <c r="W23" s="93" t="e">
        <f t="shared" si="11"/>
        <v>#REF!</v>
      </c>
      <c r="X23" s="93" t="e">
        <f t="shared" si="11"/>
        <v>#REF!</v>
      </c>
      <c r="Y23" s="94" t="e">
        <f>T23-K23</f>
        <v>#REF!</v>
      </c>
      <c r="Z23" s="87" t="e">
        <f t="shared" si="12"/>
        <v>#REF!</v>
      </c>
      <c r="AA23" s="77" t="e">
        <f t="shared" si="12"/>
        <v>#REF!</v>
      </c>
      <c r="AB23" s="77" t="e">
        <f t="shared" si="13"/>
        <v>#REF!</v>
      </c>
      <c r="AC23" s="77" t="e">
        <f t="shared" si="13"/>
        <v>#REF!</v>
      </c>
      <c r="AD23" s="78" t="e">
        <f>T23/K23-100%</f>
        <v>#REF!</v>
      </c>
    </row>
    <row r="24" spans="1:30" s="1" customFormat="1" ht="12.75" outlineLevel="1" x14ac:dyDescent="0.2">
      <c r="A24" s="49">
        <v>12</v>
      </c>
      <c r="B24" s="43" t="s">
        <v>21</v>
      </c>
      <c r="C24" s="64">
        <f>[1]накопитель!AU24</f>
        <v>34425.94002855783</v>
      </c>
      <c r="D24" s="10">
        <f t="shared" si="6"/>
        <v>54318.000000000007</v>
      </c>
      <c r="E24" s="10">
        <f>[1]накопитель!GA24+[1]накопитель!GC24</f>
        <v>5</v>
      </c>
      <c r="F24" s="10">
        <f>[1]накопитель!IU24+[1]накопитель!IW24</f>
        <v>271.59000000000003</v>
      </c>
      <c r="G24" s="10">
        <f>[1]накопитель!BA24</f>
        <v>42450.171821305841</v>
      </c>
      <c r="H24" s="10">
        <f t="shared" si="7"/>
        <v>27634.974533106964</v>
      </c>
      <c r="I24" s="10">
        <f>[1]накопитель!GI24+[1]накопитель!GJ24+[1]накопитель!GK24+[1]накопитель!GL24+[1]накопитель!GM24+[1]накопитель!GN24</f>
        <v>117.8</v>
      </c>
      <c r="J24" s="10">
        <f>[1]накопитель!JC24+[1]накопитель!JD24+[1]накопитель!JE24+[1]накопитель!JF24+[1]накопитель!JG24+[1]накопитель!JH24</f>
        <v>3255.4</v>
      </c>
      <c r="K24" s="10">
        <f>[1]накопитель!BK24</f>
        <v>24810.869565217392</v>
      </c>
      <c r="L24" s="64" t="e">
        <f>#REF!</f>
        <v>#REF!</v>
      </c>
      <c r="M24" s="10" t="e">
        <f t="shared" si="8"/>
        <v>#REF!</v>
      </c>
      <c r="N24" s="10" t="e">
        <f>#REF!+#REF!</f>
        <v>#REF!</v>
      </c>
      <c r="O24" s="10" t="e">
        <f>#REF!+#REF!</f>
        <v>#REF!</v>
      </c>
      <c r="P24" s="10" t="e">
        <f>#REF!</f>
        <v>#REF!</v>
      </c>
      <c r="Q24" s="10" t="e">
        <f t="shared" si="9"/>
        <v>#REF!</v>
      </c>
      <c r="R24" s="10" t="e">
        <f>#REF!+#REF!+#REF!+#REF!+#REF!+#REF!</f>
        <v>#REF!</v>
      </c>
      <c r="S24" s="10" t="e">
        <f>#REF!+#REF!+#REF!+#REF!+#REF!+#REF!</f>
        <v>#REF!</v>
      </c>
      <c r="T24" s="57" t="e">
        <f>#REF!</f>
        <v>#REF!</v>
      </c>
      <c r="U24" s="92" t="e">
        <f t="shared" si="10"/>
        <v>#REF!</v>
      </c>
      <c r="V24" s="93" t="e">
        <f t="shared" si="10"/>
        <v>#REF!</v>
      </c>
      <c r="W24" s="93" t="e">
        <f t="shared" si="11"/>
        <v>#REF!</v>
      </c>
      <c r="X24" s="93" t="e">
        <f t="shared" si="11"/>
        <v>#REF!</v>
      </c>
      <c r="Y24" s="94" t="e">
        <f>T24-K24</f>
        <v>#REF!</v>
      </c>
      <c r="Z24" s="87" t="e">
        <f t="shared" si="12"/>
        <v>#REF!</v>
      </c>
      <c r="AA24" s="77" t="e">
        <f t="shared" si="12"/>
        <v>#REF!</v>
      </c>
      <c r="AB24" s="77" t="e">
        <f t="shared" si="13"/>
        <v>#REF!</v>
      </c>
      <c r="AC24" s="77" t="e">
        <f t="shared" si="13"/>
        <v>#REF!</v>
      </c>
      <c r="AD24" s="78" t="e">
        <f>T24/K24-100%</f>
        <v>#REF!</v>
      </c>
    </row>
    <row r="25" spans="1:30" s="1" customFormat="1" ht="12.75" outlineLevel="1" x14ac:dyDescent="0.2">
      <c r="A25" s="59" t="s">
        <v>6</v>
      </c>
      <c r="B25" s="60"/>
      <c r="C25" s="182"/>
      <c r="D25" s="183"/>
      <c r="E25" s="183"/>
      <c r="F25" s="183"/>
      <c r="G25" s="183"/>
      <c r="H25" s="183"/>
      <c r="I25" s="183"/>
      <c r="J25" s="183"/>
      <c r="K25" s="183"/>
      <c r="L25" s="59"/>
      <c r="M25" s="60"/>
      <c r="N25" s="60"/>
      <c r="O25" s="60"/>
      <c r="P25" s="60"/>
      <c r="Q25" s="60"/>
      <c r="R25" s="60"/>
      <c r="S25" s="60"/>
      <c r="T25" s="61"/>
      <c r="U25" s="95"/>
      <c r="V25" s="96"/>
      <c r="W25" s="96"/>
      <c r="X25" s="96"/>
      <c r="Y25" s="97"/>
      <c r="Z25" s="95"/>
      <c r="AA25" s="96"/>
      <c r="AB25" s="96"/>
      <c r="AC25" s="96"/>
      <c r="AD25" s="97"/>
    </row>
    <row r="26" spans="1:30" s="1" customFormat="1" ht="12.75" outlineLevel="1" x14ac:dyDescent="0.2">
      <c r="A26" s="49">
        <v>13</v>
      </c>
      <c r="B26" s="43" t="s">
        <v>22</v>
      </c>
      <c r="C26" s="64">
        <f>[1]накопитель!AU26</f>
        <v>37344.302115178798</v>
      </c>
      <c r="D26" s="10">
        <f t="shared" si="6"/>
        <v>53638.62142857143</v>
      </c>
      <c r="E26" s="10">
        <f>[1]накопитель!GA26+[1]накопитель!GC26</f>
        <v>71.400000000000006</v>
      </c>
      <c r="F26" s="10">
        <f>[1]накопитель!IU26+[1]накопитель!IW26</f>
        <v>3829.7975700000006</v>
      </c>
      <c r="G26" s="10">
        <f>[1]накопитель!BA26</f>
        <v>47241.085120164978</v>
      </c>
      <c r="H26" s="10">
        <f t="shared" si="7"/>
        <v>27324.105334491749</v>
      </c>
      <c r="I26" s="10">
        <f>[1]накопитель!GI26+[1]накопитель!GJ26+[1]накопитель!GK26+[1]накопитель!GL26+[1]накопитель!GM26+[1]накопитель!GN26</f>
        <v>863.25</v>
      </c>
      <c r="J26" s="10">
        <f>[1]накопитель!JC26+[1]накопитель!JD26+[1]накопитель!JE26+[1]накопитель!JF26+[1]накопитель!JG26+[1]накопитель!JH26</f>
        <v>23587.533930000001</v>
      </c>
      <c r="K26" s="10">
        <f>[1]накопитель!BK26</f>
        <v>25132.518250064717</v>
      </c>
      <c r="L26" s="64" t="e">
        <f>#REF!</f>
        <v>#REF!</v>
      </c>
      <c r="M26" s="10" t="e">
        <f t="shared" si="8"/>
        <v>#REF!</v>
      </c>
      <c r="N26" s="10" t="e">
        <f>#REF!+#REF!</f>
        <v>#REF!</v>
      </c>
      <c r="O26" s="10" t="e">
        <f>#REF!+#REF!</f>
        <v>#REF!</v>
      </c>
      <c r="P26" s="10" t="e">
        <f>#REF!</f>
        <v>#REF!</v>
      </c>
      <c r="Q26" s="10" t="e">
        <f t="shared" si="9"/>
        <v>#REF!</v>
      </c>
      <c r="R26" s="10" t="e">
        <f>#REF!+#REF!+#REF!+#REF!+#REF!+#REF!</f>
        <v>#REF!</v>
      </c>
      <c r="S26" s="10" t="e">
        <f>#REF!+#REF!+#REF!+#REF!+#REF!+#REF!</f>
        <v>#REF!</v>
      </c>
      <c r="T26" s="57" t="e">
        <f>#REF!</f>
        <v>#REF!</v>
      </c>
      <c r="U26" s="92" t="e">
        <f t="shared" ref="U26:V31" si="14">L26-C26</f>
        <v>#REF!</v>
      </c>
      <c r="V26" s="93" t="e">
        <f t="shared" si="14"/>
        <v>#REF!</v>
      </c>
      <c r="W26" s="93" t="e">
        <f t="shared" ref="W26:X31" si="15">P26-G26</f>
        <v>#REF!</v>
      </c>
      <c r="X26" s="93" t="e">
        <f t="shared" si="15"/>
        <v>#REF!</v>
      </c>
      <c r="Y26" s="94" t="e">
        <f t="shared" ref="Y26:Y31" si="16">T26-K26</f>
        <v>#REF!</v>
      </c>
      <c r="Z26" s="87" t="e">
        <f t="shared" ref="Z26:AA31" si="17">L26/C26-100%</f>
        <v>#REF!</v>
      </c>
      <c r="AA26" s="77" t="e">
        <f t="shared" si="17"/>
        <v>#REF!</v>
      </c>
      <c r="AB26" s="77" t="e">
        <f t="shared" ref="AB26:AC31" si="18">P26/G26-100%</f>
        <v>#REF!</v>
      </c>
      <c r="AC26" s="77" t="e">
        <f t="shared" si="18"/>
        <v>#REF!</v>
      </c>
      <c r="AD26" s="78" t="e">
        <f t="shared" ref="AD26:AD31" si="19">T26/K26-100%</f>
        <v>#REF!</v>
      </c>
    </row>
    <row r="27" spans="1:30" s="1" customFormat="1" ht="12.75" outlineLevel="1" x14ac:dyDescent="0.2">
      <c r="A27" s="49">
        <v>14</v>
      </c>
      <c r="B27" s="43" t="s">
        <v>23</v>
      </c>
      <c r="C27" s="64">
        <f>[1]накопитель!AU27</f>
        <v>40548.249359521782</v>
      </c>
      <c r="D27" s="10">
        <f t="shared" si="6"/>
        <v>72012.5</v>
      </c>
      <c r="E27" s="10">
        <f>[1]накопитель!GA27+[1]накопитель!GC27</f>
        <v>8</v>
      </c>
      <c r="F27" s="10">
        <f>[1]накопитель!IU27+[1]накопитель!IW27</f>
        <v>576.1</v>
      </c>
      <c r="G27" s="10">
        <f>[1]накопитель!BA27</f>
        <v>48807.420494699647</v>
      </c>
      <c r="H27" s="10">
        <f t="shared" si="7"/>
        <v>30046.902654867252</v>
      </c>
      <c r="I27" s="10">
        <f>[1]накопитель!GI27+[1]накопитель!GJ27+[1]накопитель!GK27+[1]накопитель!GL27+[1]накопитель!GM27+[1]накопитель!GN27</f>
        <v>113</v>
      </c>
      <c r="J27" s="10">
        <f>[1]накопитель!JC27+[1]накопитель!JD27+[1]накопитель!JE27+[1]накопитель!JF27+[1]накопитель!JG27+[1]накопитель!JH27</f>
        <v>3395.2999999999997</v>
      </c>
      <c r="K27" s="10">
        <f>[1]накопитель!BK27</f>
        <v>25862.711864406781</v>
      </c>
      <c r="L27" s="64" t="e">
        <f>#REF!</f>
        <v>#REF!</v>
      </c>
      <c r="M27" s="10" t="e">
        <f t="shared" si="8"/>
        <v>#REF!</v>
      </c>
      <c r="N27" s="10" t="e">
        <f>#REF!+#REF!</f>
        <v>#REF!</v>
      </c>
      <c r="O27" s="10" t="e">
        <f>#REF!+#REF!</f>
        <v>#REF!</v>
      </c>
      <c r="P27" s="10" t="e">
        <f>#REF!</f>
        <v>#REF!</v>
      </c>
      <c r="Q27" s="10" t="e">
        <f t="shared" si="9"/>
        <v>#REF!</v>
      </c>
      <c r="R27" s="10" t="e">
        <f>#REF!+#REF!+#REF!+#REF!+#REF!+#REF!</f>
        <v>#REF!</v>
      </c>
      <c r="S27" s="10" t="e">
        <f>#REF!+#REF!+#REF!+#REF!+#REF!+#REF!</f>
        <v>#REF!</v>
      </c>
      <c r="T27" s="57" t="e">
        <f>#REF!</f>
        <v>#REF!</v>
      </c>
      <c r="U27" s="92" t="e">
        <f t="shared" si="14"/>
        <v>#REF!</v>
      </c>
      <c r="V27" s="93" t="e">
        <f t="shared" si="14"/>
        <v>#REF!</v>
      </c>
      <c r="W27" s="93" t="e">
        <f t="shared" si="15"/>
        <v>#REF!</v>
      </c>
      <c r="X27" s="93" t="e">
        <f t="shared" si="15"/>
        <v>#REF!</v>
      </c>
      <c r="Y27" s="94" t="e">
        <f t="shared" si="16"/>
        <v>#REF!</v>
      </c>
      <c r="Z27" s="87" t="e">
        <f t="shared" si="17"/>
        <v>#REF!</v>
      </c>
      <c r="AA27" s="77" t="e">
        <f t="shared" si="17"/>
        <v>#REF!</v>
      </c>
      <c r="AB27" s="77" t="e">
        <f t="shared" si="18"/>
        <v>#REF!</v>
      </c>
      <c r="AC27" s="77" t="e">
        <f t="shared" si="18"/>
        <v>#REF!</v>
      </c>
      <c r="AD27" s="78" t="e">
        <f t="shared" si="19"/>
        <v>#REF!</v>
      </c>
    </row>
    <row r="28" spans="1:30" s="1" customFormat="1" ht="12.75" outlineLevel="1" x14ac:dyDescent="0.2">
      <c r="A28" s="49">
        <v>15</v>
      </c>
      <c r="B28" s="43" t="s">
        <v>24</v>
      </c>
      <c r="C28" s="64">
        <f>[1]накопитель!AU28</f>
        <v>34926.691197282766</v>
      </c>
      <c r="D28" s="10">
        <f t="shared" si="6"/>
        <v>53650.000000000007</v>
      </c>
      <c r="E28" s="10">
        <f>[1]накопитель!GA28+[1]накопитель!GC28</f>
        <v>6</v>
      </c>
      <c r="F28" s="10">
        <f>[1]накопитель!IU28+[1]накопитель!IW28</f>
        <v>321.90000000000003</v>
      </c>
      <c r="G28" s="10">
        <f>[1]накопитель!BA28</f>
        <v>44018.324607329836</v>
      </c>
      <c r="H28" s="10">
        <f t="shared" si="7"/>
        <v>27206.683804627253</v>
      </c>
      <c r="I28" s="10">
        <f>[1]накопитель!GI28+[1]накопитель!GJ28+[1]накопитель!GK28+[1]накопитель!GL28+[1]накопитель!GM28+[1]накопитель!GN28</f>
        <v>194.5</v>
      </c>
      <c r="J28" s="10">
        <f>[1]накопитель!JC28+[1]накопитель!JD28+[1]накопитель!JE28+[1]накопитель!JF28+[1]накопитель!JG28+[1]накопитель!JH28</f>
        <v>5291.7000000000007</v>
      </c>
      <c r="K28" s="10">
        <f>[1]накопитель!BK28</f>
        <v>26173.821989528795</v>
      </c>
      <c r="L28" s="64" t="e">
        <f>#REF!</f>
        <v>#REF!</v>
      </c>
      <c r="M28" s="10" t="e">
        <f t="shared" si="8"/>
        <v>#REF!</v>
      </c>
      <c r="N28" s="10" t="e">
        <f>#REF!+#REF!</f>
        <v>#REF!</v>
      </c>
      <c r="O28" s="10" t="e">
        <f>#REF!+#REF!</f>
        <v>#REF!</v>
      </c>
      <c r="P28" s="10" t="e">
        <f>#REF!</f>
        <v>#REF!</v>
      </c>
      <c r="Q28" s="10" t="e">
        <f t="shared" si="9"/>
        <v>#REF!</v>
      </c>
      <c r="R28" s="10" t="e">
        <f>#REF!+#REF!+#REF!+#REF!+#REF!+#REF!</f>
        <v>#REF!</v>
      </c>
      <c r="S28" s="10" t="e">
        <f>#REF!+#REF!+#REF!+#REF!+#REF!+#REF!</f>
        <v>#REF!</v>
      </c>
      <c r="T28" s="57" t="e">
        <f>#REF!</f>
        <v>#REF!</v>
      </c>
      <c r="U28" s="92" t="e">
        <f t="shared" si="14"/>
        <v>#REF!</v>
      </c>
      <c r="V28" s="93" t="e">
        <f t="shared" si="14"/>
        <v>#REF!</v>
      </c>
      <c r="W28" s="93" t="e">
        <f t="shared" si="15"/>
        <v>#REF!</v>
      </c>
      <c r="X28" s="93" t="e">
        <f t="shared" si="15"/>
        <v>#REF!</v>
      </c>
      <c r="Y28" s="94" t="e">
        <f t="shared" si="16"/>
        <v>#REF!</v>
      </c>
      <c r="Z28" s="87" t="e">
        <f t="shared" si="17"/>
        <v>#REF!</v>
      </c>
      <c r="AA28" s="77" t="e">
        <f t="shared" si="17"/>
        <v>#REF!</v>
      </c>
      <c r="AB28" s="77" t="e">
        <f t="shared" si="18"/>
        <v>#REF!</v>
      </c>
      <c r="AC28" s="77" t="e">
        <f t="shared" si="18"/>
        <v>#REF!</v>
      </c>
      <c r="AD28" s="78" t="e">
        <f t="shared" si="19"/>
        <v>#REF!</v>
      </c>
    </row>
    <row r="29" spans="1:30" s="1" customFormat="1" ht="12.75" outlineLevel="1" x14ac:dyDescent="0.2">
      <c r="A29" s="62">
        <v>16</v>
      </c>
      <c r="B29" s="63" t="s">
        <v>25</v>
      </c>
      <c r="C29" s="64">
        <f>[1]накопитель!AU29</f>
        <v>38982.4375</v>
      </c>
      <c r="D29" s="10">
        <f t="shared" si="6"/>
        <v>53483.333333333328</v>
      </c>
      <c r="E29" s="10">
        <f>[1]накопитель!GA29+[1]накопитель!GC29</f>
        <v>6</v>
      </c>
      <c r="F29" s="10">
        <f>[1]накопитель!IU29+[1]накопитель!IW29</f>
        <v>320.89999999999998</v>
      </c>
      <c r="G29" s="10">
        <f>[1]накопитель!BA29</f>
        <v>37002.714285714283</v>
      </c>
      <c r="H29" s="10">
        <f t="shared" si="7"/>
        <v>34041.666666666664</v>
      </c>
      <c r="I29" s="10">
        <f>[1]накопитель!GI29+[1]накопитель!GJ29+[1]накопитель!GK29+[1]накопитель!GL29+[1]накопитель!GM29+[1]накопитель!GN29</f>
        <v>12</v>
      </c>
      <c r="J29" s="10">
        <f>[1]накопитель!JC29+[1]накопитель!JD29+[1]накопитель!JE29+[1]накопитель!JF29+[1]накопитель!JG29+[1]накопитель!JH29</f>
        <v>408.5</v>
      </c>
      <c r="K29" s="10">
        <f>[1]накопитель!BK29</f>
        <v>27825.000000000004</v>
      </c>
      <c r="L29" s="64" t="e">
        <f>#REF!</f>
        <v>#REF!</v>
      </c>
      <c r="M29" s="10" t="e">
        <f t="shared" si="8"/>
        <v>#REF!</v>
      </c>
      <c r="N29" s="10" t="e">
        <f>#REF!+#REF!</f>
        <v>#REF!</v>
      </c>
      <c r="O29" s="10" t="e">
        <f>#REF!+#REF!</f>
        <v>#REF!</v>
      </c>
      <c r="P29" s="10" t="e">
        <f>#REF!</f>
        <v>#REF!</v>
      </c>
      <c r="Q29" s="10" t="e">
        <f t="shared" si="9"/>
        <v>#REF!</v>
      </c>
      <c r="R29" s="10" t="e">
        <f>#REF!+#REF!+#REF!+#REF!+#REF!+#REF!</f>
        <v>#REF!</v>
      </c>
      <c r="S29" s="10" t="e">
        <f>#REF!+#REF!+#REF!+#REF!+#REF!+#REF!</f>
        <v>#REF!</v>
      </c>
      <c r="T29" s="57" t="e">
        <f>#REF!</f>
        <v>#REF!</v>
      </c>
      <c r="U29" s="92" t="e">
        <f t="shared" si="14"/>
        <v>#REF!</v>
      </c>
      <c r="V29" s="93" t="e">
        <f t="shared" si="14"/>
        <v>#REF!</v>
      </c>
      <c r="W29" s="93" t="e">
        <f t="shared" si="15"/>
        <v>#REF!</v>
      </c>
      <c r="X29" s="93" t="e">
        <f t="shared" si="15"/>
        <v>#REF!</v>
      </c>
      <c r="Y29" s="94" t="e">
        <f t="shared" si="16"/>
        <v>#REF!</v>
      </c>
      <c r="Z29" s="87" t="e">
        <f t="shared" si="17"/>
        <v>#REF!</v>
      </c>
      <c r="AA29" s="77" t="e">
        <f t="shared" si="17"/>
        <v>#REF!</v>
      </c>
      <c r="AB29" s="77" t="e">
        <f t="shared" si="18"/>
        <v>#REF!</v>
      </c>
      <c r="AC29" s="77" t="e">
        <f t="shared" si="18"/>
        <v>#REF!</v>
      </c>
      <c r="AD29" s="78" t="e">
        <f t="shared" si="19"/>
        <v>#REF!</v>
      </c>
    </row>
    <row r="30" spans="1:30" s="1" customFormat="1" ht="13.5" outlineLevel="1" thickBot="1" x14ac:dyDescent="0.25">
      <c r="A30" s="67">
        <v>17</v>
      </c>
      <c r="B30" s="68" t="s">
        <v>26</v>
      </c>
      <c r="C30" s="69">
        <f>[1]накопитель!AU30</f>
        <v>38853.041362530414</v>
      </c>
      <c r="D30" s="21">
        <f t="shared" si="6"/>
        <v>69665.853658536595</v>
      </c>
      <c r="E30" s="21">
        <f>[1]накопитель!GA30+[1]накопитель!GC30</f>
        <v>82</v>
      </c>
      <c r="F30" s="21">
        <f>[1]накопитель!IU30+[1]накопитель!IW30</f>
        <v>5712.6</v>
      </c>
      <c r="G30" s="21">
        <f>[1]накопитель!BA30</f>
        <v>48571.852731591447</v>
      </c>
      <c r="H30" s="21">
        <f t="shared" si="7"/>
        <v>29383.642793987616</v>
      </c>
      <c r="I30" s="21">
        <f>[1]накопитель!GI30+[1]накопитель!GJ30+[1]накопитель!GK30+[1]накопитель!GL30+[1]накопитель!GM30+[1]накопитель!GN30</f>
        <v>1131</v>
      </c>
      <c r="J30" s="21">
        <f>[1]накопитель!JC30+[1]накопитель!JD30+[1]накопитель!JE30+[1]накопитель!JF30+[1]накопитель!JG30+[1]накопитель!JH30</f>
        <v>33232.899999999994</v>
      </c>
      <c r="K30" s="21">
        <f>[1]накопитель!BK30</f>
        <v>27336.14330874605</v>
      </c>
      <c r="L30" s="69" t="e">
        <f>#REF!</f>
        <v>#REF!</v>
      </c>
      <c r="M30" s="21" t="e">
        <f t="shared" si="8"/>
        <v>#REF!</v>
      </c>
      <c r="N30" s="21" t="e">
        <f>#REF!+#REF!</f>
        <v>#REF!</v>
      </c>
      <c r="O30" s="21" t="e">
        <f>#REF!+#REF!</f>
        <v>#REF!</v>
      </c>
      <c r="P30" s="21" t="e">
        <f>#REF!</f>
        <v>#REF!</v>
      </c>
      <c r="Q30" s="21" t="e">
        <f t="shared" si="9"/>
        <v>#REF!</v>
      </c>
      <c r="R30" s="21" t="e">
        <f>#REF!+#REF!+#REF!+#REF!+#REF!+#REF!</f>
        <v>#REF!</v>
      </c>
      <c r="S30" s="21" t="e">
        <f>#REF!+#REF!+#REF!+#REF!+#REF!+#REF!</f>
        <v>#REF!</v>
      </c>
      <c r="T30" s="58" t="e">
        <f>#REF!</f>
        <v>#REF!</v>
      </c>
      <c r="U30" s="98" t="e">
        <f t="shared" si="14"/>
        <v>#REF!</v>
      </c>
      <c r="V30" s="99" t="e">
        <f t="shared" si="14"/>
        <v>#REF!</v>
      </c>
      <c r="W30" s="99" t="e">
        <f t="shared" si="15"/>
        <v>#REF!</v>
      </c>
      <c r="X30" s="99" t="e">
        <f t="shared" si="15"/>
        <v>#REF!</v>
      </c>
      <c r="Y30" s="100" t="e">
        <f t="shared" si="16"/>
        <v>#REF!</v>
      </c>
      <c r="Z30" s="88" t="e">
        <f t="shared" si="17"/>
        <v>#REF!</v>
      </c>
      <c r="AA30" s="79" t="e">
        <f t="shared" si="17"/>
        <v>#REF!</v>
      </c>
      <c r="AB30" s="79" t="e">
        <f t="shared" si="18"/>
        <v>#REF!</v>
      </c>
      <c r="AC30" s="79" t="e">
        <f t="shared" si="18"/>
        <v>#REF!</v>
      </c>
      <c r="AD30" s="80" t="e">
        <f t="shared" si="19"/>
        <v>#REF!</v>
      </c>
    </row>
    <row r="31" spans="1:30" s="119" customFormat="1" ht="13.5" thickBot="1" x14ac:dyDescent="0.25">
      <c r="A31" s="205" t="s">
        <v>8</v>
      </c>
      <c r="B31" s="206"/>
      <c r="C31" s="116">
        <f>[1]накопитель!AU31</f>
        <v>36546.118928420547</v>
      </c>
      <c r="D31" s="117">
        <f t="shared" si="6"/>
        <v>57823.052130050979</v>
      </c>
      <c r="E31" s="117">
        <f>[1]накопитель!GA31+[1]накопитель!GC31</f>
        <v>911.94999999999993</v>
      </c>
      <c r="F31" s="117">
        <f>[1]накопитель!IU31+[1]накопитель!IW31</f>
        <v>52731.73238999999</v>
      </c>
      <c r="G31" s="117">
        <f>[1]накопитель!BA31</f>
        <v>44426.654548677005</v>
      </c>
      <c r="H31" s="117">
        <f t="shared" si="7"/>
        <v>28406.648823814809</v>
      </c>
      <c r="I31" s="117">
        <f>[1]накопитель!GI31+[1]накопитель!GJ31+[1]накопитель!GK31+[1]накопитель!GL31+[1]накопитель!GM31+[1]накопитель!GN31</f>
        <v>13582.470000000001</v>
      </c>
      <c r="J31" s="117">
        <f>[1]накопитель!JC31+[1]накопитель!JD31+[1]накопитель!JE31+[1]накопитель!JF31+[1]накопитель!JG31+[1]накопитель!JH31</f>
        <v>385832.45544999995</v>
      </c>
      <c r="K31" s="117">
        <f>[1]накопитель!BK31</f>
        <v>26264.640751894738</v>
      </c>
      <c r="L31" s="116" t="e">
        <f>#REF!</f>
        <v>#REF!</v>
      </c>
      <c r="M31" s="117" t="e">
        <f t="shared" si="8"/>
        <v>#REF!</v>
      </c>
      <c r="N31" s="117" t="e">
        <f>#REF!+#REF!</f>
        <v>#REF!</v>
      </c>
      <c r="O31" s="117" t="e">
        <f>#REF!+#REF!</f>
        <v>#REF!</v>
      </c>
      <c r="P31" s="117" t="e">
        <f>#REF!</f>
        <v>#REF!</v>
      </c>
      <c r="Q31" s="117" t="e">
        <f t="shared" si="9"/>
        <v>#REF!</v>
      </c>
      <c r="R31" s="117" t="e">
        <f>#REF!+#REF!+#REF!+#REF!+#REF!+#REF!</f>
        <v>#REF!</v>
      </c>
      <c r="S31" s="117" t="e">
        <f>#REF!+#REF!+#REF!+#REF!+#REF!+#REF!</f>
        <v>#REF!</v>
      </c>
      <c r="T31" s="118" t="e">
        <f>#REF!</f>
        <v>#REF!</v>
      </c>
      <c r="U31" s="142" t="e">
        <f t="shared" si="14"/>
        <v>#REF!</v>
      </c>
      <c r="V31" s="143" t="e">
        <f t="shared" si="14"/>
        <v>#REF!</v>
      </c>
      <c r="W31" s="143" t="e">
        <f t="shared" si="15"/>
        <v>#REF!</v>
      </c>
      <c r="X31" s="143" t="e">
        <f t="shared" si="15"/>
        <v>#REF!</v>
      </c>
      <c r="Y31" s="144" t="e">
        <f t="shared" si="16"/>
        <v>#REF!</v>
      </c>
      <c r="Z31" s="145" t="e">
        <f t="shared" si="17"/>
        <v>#REF!</v>
      </c>
      <c r="AA31" s="146" t="e">
        <f t="shared" si="17"/>
        <v>#REF!</v>
      </c>
      <c r="AB31" s="146" t="e">
        <f t="shared" si="18"/>
        <v>#REF!</v>
      </c>
      <c r="AC31" s="146" t="e">
        <f t="shared" si="18"/>
        <v>#REF!</v>
      </c>
      <c r="AD31" s="147" t="e">
        <f t="shared" si="19"/>
        <v>#REF!</v>
      </c>
    </row>
    <row r="32" spans="1:30" s="1" customFormat="1" x14ac:dyDescent="0.2"/>
    <row r="33" spans="1:30" s="1" customFormat="1" x14ac:dyDescent="0.2">
      <c r="A33" s="3"/>
      <c r="B33" s="7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s="1" customFormat="1" x14ac:dyDescent="0.2">
      <c r="A34" s="3"/>
      <c r="B34" s="70"/>
    </row>
    <row r="35" spans="1:30" s="1" customFormat="1" x14ac:dyDescent="0.2">
      <c r="A35" s="3"/>
      <c r="B35" s="70"/>
    </row>
    <row r="36" spans="1:30" s="1" customFormat="1" x14ac:dyDescent="0.2">
      <c r="A36" s="3"/>
      <c r="B36" s="70"/>
    </row>
  </sheetData>
  <mergeCells count="43">
    <mergeCell ref="A3:AD3"/>
    <mergeCell ref="AA7:AA9"/>
    <mergeCell ref="AB7:AB9"/>
    <mergeCell ref="AC7:AC9"/>
    <mergeCell ref="K8:K9"/>
    <mergeCell ref="T8:T9"/>
    <mergeCell ref="Y8:Y9"/>
    <mergeCell ref="Z6:Z9"/>
    <mergeCell ref="AA6:AD6"/>
    <mergeCell ref="D7:D9"/>
    <mergeCell ref="G7:G9"/>
    <mergeCell ref="H7:H9"/>
    <mergeCell ref="M7:M9"/>
    <mergeCell ref="P7:P9"/>
    <mergeCell ref="E7:E9"/>
    <mergeCell ref="F7:F9"/>
    <mergeCell ref="U6:U9"/>
    <mergeCell ref="V6:Y6"/>
    <mergeCell ref="X7:X9"/>
    <mergeCell ref="AD8:AD9"/>
    <mergeCell ref="A31:B31"/>
    <mergeCell ref="I7:I9"/>
    <mergeCell ref="J7:J9"/>
    <mergeCell ref="N7:N9"/>
    <mergeCell ref="O7:O9"/>
    <mergeCell ref="R7:R9"/>
    <mergeCell ref="S7:S9"/>
    <mergeCell ref="A1:AD1"/>
    <mergeCell ref="A4:A9"/>
    <mergeCell ref="B4:B9"/>
    <mergeCell ref="C4:T4"/>
    <mergeCell ref="U4:AD4"/>
    <mergeCell ref="C5:K5"/>
    <mergeCell ref="L5:T5"/>
    <mergeCell ref="U5:Y5"/>
    <mergeCell ref="Z5:AD5"/>
    <mergeCell ref="Q7:Q9"/>
    <mergeCell ref="V7:V9"/>
    <mergeCell ref="W7:W9"/>
    <mergeCell ref="C6:C9"/>
    <mergeCell ref="D6:K6"/>
    <mergeCell ref="L6:L9"/>
    <mergeCell ref="M6:T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"/>
  <sheetViews>
    <sheetView view="pageBreakPreview" zoomScaleNormal="100" zoomScaleSheetLayoutView="100" workbookViewId="0">
      <selection sqref="A1:Z2"/>
    </sheetView>
  </sheetViews>
  <sheetFormatPr defaultColWidth="5.28515625" defaultRowHeight="12" outlineLevelCol="1" x14ac:dyDescent="0.2"/>
  <cols>
    <col min="1" max="1" width="3.140625" style="138" customWidth="1"/>
    <col min="2" max="2" width="24.42578125" style="30" customWidth="1"/>
    <col min="3" max="4" width="7.7109375" style="29" customWidth="1"/>
    <col min="5" max="5" width="5.85546875" style="29" hidden="1" customWidth="1" outlineLevel="1"/>
    <col min="6" max="6" width="6.140625" style="29" hidden="1" customWidth="1" outlineLevel="1"/>
    <col min="7" max="7" width="7.7109375" style="29" customWidth="1" collapsed="1"/>
    <col min="8" max="8" width="7.7109375" style="29" customWidth="1"/>
    <col min="9" max="9" width="6.28515625" style="29" hidden="1" customWidth="1" outlineLevel="1"/>
    <col min="10" max="10" width="7.42578125" style="29" hidden="1" customWidth="1" outlineLevel="1"/>
    <col min="11" max="11" width="7.7109375" style="29" customWidth="1" collapsed="1"/>
    <col min="12" max="12" width="7.7109375" style="29" customWidth="1"/>
    <col min="13" max="13" width="6.42578125" style="29" hidden="1" customWidth="1" outlineLevel="1"/>
    <col min="14" max="14" width="5.85546875" style="29" hidden="1" customWidth="1" outlineLevel="1"/>
    <col min="15" max="15" width="7.7109375" style="29" customWidth="1" collapsed="1"/>
    <col min="16" max="16" width="7.7109375" style="29" customWidth="1"/>
    <col min="17" max="17" width="5.85546875" style="29" hidden="1" customWidth="1" outlineLevel="1"/>
    <col min="18" max="18" width="5.7109375" style="29" hidden="1" customWidth="1" outlineLevel="1"/>
    <col min="19" max="19" width="7.7109375" style="29" customWidth="1" collapsed="1"/>
    <col min="20" max="26" width="7.7109375" style="29" customWidth="1"/>
    <col min="27" max="16384" width="5.28515625" style="29"/>
  </cols>
  <sheetData>
    <row r="1" spans="1:30" ht="32.25" customHeight="1" x14ac:dyDescent="0.2">
      <c r="A1" s="211" t="s">
        <v>57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123"/>
      <c r="AB1" s="123"/>
      <c r="AC1" s="123"/>
      <c r="AD1" s="123"/>
    </row>
    <row r="2" spans="1:30" s="33" customFormat="1" hidden="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30" ht="22.5" customHeight="1" thickBot="1" x14ac:dyDescent="0.35">
      <c r="A3" s="221" t="s">
        <v>58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</row>
    <row r="4" spans="1:30" ht="13.5" customHeight="1" thickBot="1" x14ac:dyDescent="0.25">
      <c r="A4" s="228" t="s">
        <v>3</v>
      </c>
      <c r="B4" s="230" t="s">
        <v>4</v>
      </c>
      <c r="C4" s="235" t="s">
        <v>68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7"/>
      <c r="S4" s="215" t="s">
        <v>27</v>
      </c>
      <c r="T4" s="216"/>
      <c r="U4" s="216"/>
      <c r="V4" s="216"/>
      <c r="W4" s="216"/>
      <c r="X4" s="216"/>
      <c r="Y4" s="216"/>
      <c r="Z4" s="217"/>
    </row>
    <row r="5" spans="1:30" ht="12.75" customHeight="1" x14ac:dyDescent="0.2">
      <c r="A5" s="229"/>
      <c r="B5" s="231"/>
      <c r="C5" s="232" t="s">
        <v>65</v>
      </c>
      <c r="D5" s="233"/>
      <c r="E5" s="233"/>
      <c r="F5" s="233"/>
      <c r="G5" s="233"/>
      <c r="H5" s="233"/>
      <c r="I5" s="233"/>
      <c r="J5" s="234"/>
      <c r="K5" s="232" t="s">
        <v>67</v>
      </c>
      <c r="L5" s="233"/>
      <c r="M5" s="233"/>
      <c r="N5" s="233"/>
      <c r="O5" s="233"/>
      <c r="P5" s="233"/>
      <c r="Q5" s="233"/>
      <c r="R5" s="234"/>
      <c r="S5" s="218" t="s">
        <v>62</v>
      </c>
      <c r="T5" s="219"/>
      <c r="U5" s="219"/>
      <c r="V5" s="220"/>
      <c r="W5" s="218" t="s">
        <v>46</v>
      </c>
      <c r="X5" s="219"/>
      <c r="Y5" s="219"/>
      <c r="Z5" s="220"/>
    </row>
    <row r="6" spans="1:30" ht="12.6" customHeight="1" x14ac:dyDescent="0.2">
      <c r="A6" s="229"/>
      <c r="B6" s="231"/>
      <c r="C6" s="225" t="s">
        <v>63</v>
      </c>
      <c r="D6" s="238" t="s">
        <v>1</v>
      </c>
      <c r="E6" s="239"/>
      <c r="F6" s="239"/>
      <c r="G6" s="239"/>
      <c r="H6" s="239"/>
      <c r="I6" s="124"/>
      <c r="J6" s="125"/>
      <c r="K6" s="225" t="s">
        <v>63</v>
      </c>
      <c r="L6" s="238" t="s">
        <v>1</v>
      </c>
      <c r="M6" s="239"/>
      <c r="N6" s="239"/>
      <c r="O6" s="239"/>
      <c r="P6" s="239"/>
      <c r="Q6" s="239"/>
      <c r="R6" s="240"/>
      <c r="S6" s="225" t="s">
        <v>63</v>
      </c>
      <c r="T6" s="226" t="s">
        <v>1</v>
      </c>
      <c r="U6" s="226"/>
      <c r="V6" s="227"/>
      <c r="W6" s="225" t="s">
        <v>63</v>
      </c>
      <c r="X6" s="226" t="s">
        <v>1</v>
      </c>
      <c r="Y6" s="226"/>
      <c r="Z6" s="227"/>
    </row>
    <row r="7" spans="1:30" ht="10.5" customHeight="1" x14ac:dyDescent="0.2">
      <c r="A7" s="229"/>
      <c r="B7" s="231"/>
      <c r="C7" s="225"/>
      <c r="D7" s="222" t="s">
        <v>50</v>
      </c>
      <c r="E7" s="222" t="s">
        <v>59</v>
      </c>
      <c r="F7" s="222" t="s">
        <v>30</v>
      </c>
      <c r="G7" s="223" t="s">
        <v>51</v>
      </c>
      <c r="H7" s="249" t="s">
        <v>53</v>
      </c>
      <c r="I7" s="222" t="s">
        <v>59</v>
      </c>
      <c r="J7" s="242" t="s">
        <v>30</v>
      </c>
      <c r="K7" s="225"/>
      <c r="L7" s="222" t="s">
        <v>50</v>
      </c>
      <c r="M7" s="222" t="s">
        <v>59</v>
      </c>
      <c r="N7" s="222" t="s">
        <v>30</v>
      </c>
      <c r="O7" s="223" t="s">
        <v>51</v>
      </c>
      <c r="P7" s="249" t="s">
        <v>53</v>
      </c>
      <c r="Q7" s="222" t="s">
        <v>59</v>
      </c>
      <c r="R7" s="242" t="s">
        <v>30</v>
      </c>
      <c r="S7" s="225"/>
      <c r="T7" s="222" t="s">
        <v>50</v>
      </c>
      <c r="U7" s="223" t="s">
        <v>51</v>
      </c>
      <c r="V7" s="224" t="s">
        <v>53</v>
      </c>
      <c r="W7" s="225"/>
      <c r="X7" s="222" t="s">
        <v>50</v>
      </c>
      <c r="Y7" s="223" t="s">
        <v>51</v>
      </c>
      <c r="Z7" s="224" t="s">
        <v>53</v>
      </c>
    </row>
    <row r="8" spans="1:30" ht="12.6" customHeight="1" x14ac:dyDescent="0.2">
      <c r="A8" s="229"/>
      <c r="B8" s="231"/>
      <c r="C8" s="225"/>
      <c r="D8" s="222"/>
      <c r="E8" s="222"/>
      <c r="F8" s="222"/>
      <c r="G8" s="223"/>
      <c r="H8" s="249"/>
      <c r="I8" s="222"/>
      <c r="J8" s="242"/>
      <c r="K8" s="225"/>
      <c r="L8" s="222"/>
      <c r="M8" s="222"/>
      <c r="N8" s="222"/>
      <c r="O8" s="223"/>
      <c r="P8" s="249"/>
      <c r="Q8" s="222"/>
      <c r="R8" s="242"/>
      <c r="S8" s="225"/>
      <c r="T8" s="222"/>
      <c r="U8" s="223"/>
      <c r="V8" s="224"/>
      <c r="W8" s="225"/>
      <c r="X8" s="222"/>
      <c r="Y8" s="223"/>
      <c r="Z8" s="224"/>
    </row>
    <row r="9" spans="1:30" ht="12.75" customHeight="1" thickBot="1" x14ac:dyDescent="0.25">
      <c r="A9" s="229"/>
      <c r="B9" s="231"/>
      <c r="C9" s="251"/>
      <c r="D9" s="241"/>
      <c r="E9" s="241"/>
      <c r="F9" s="241"/>
      <c r="G9" s="248"/>
      <c r="H9" s="250"/>
      <c r="I9" s="241"/>
      <c r="J9" s="243"/>
      <c r="K9" s="251"/>
      <c r="L9" s="241"/>
      <c r="M9" s="241"/>
      <c r="N9" s="241"/>
      <c r="O9" s="248"/>
      <c r="P9" s="250"/>
      <c r="Q9" s="241"/>
      <c r="R9" s="243"/>
      <c r="S9" s="225"/>
      <c r="T9" s="222"/>
      <c r="U9" s="223"/>
      <c r="V9" s="224"/>
      <c r="W9" s="225"/>
      <c r="X9" s="222"/>
      <c r="Y9" s="223"/>
      <c r="Z9" s="224"/>
    </row>
    <row r="10" spans="1:30" s="134" customFormat="1" ht="10.5" x14ac:dyDescent="0.2">
      <c r="A10" s="132">
        <v>1</v>
      </c>
      <c r="B10" s="127">
        <v>2</v>
      </c>
      <c r="C10" s="128">
        <v>3</v>
      </c>
      <c r="D10" s="129">
        <v>4</v>
      </c>
      <c r="E10" s="129"/>
      <c r="F10" s="129"/>
      <c r="G10" s="130">
        <v>5</v>
      </c>
      <c r="H10" s="129">
        <v>6</v>
      </c>
      <c r="I10" s="129"/>
      <c r="J10" s="131"/>
      <c r="K10" s="128">
        <v>7</v>
      </c>
      <c r="L10" s="129">
        <v>8</v>
      </c>
      <c r="M10" s="129"/>
      <c r="N10" s="129"/>
      <c r="O10" s="130">
        <v>9</v>
      </c>
      <c r="P10" s="129">
        <v>10</v>
      </c>
      <c r="Q10" s="129"/>
      <c r="R10" s="131"/>
      <c r="S10" s="132">
        <v>11</v>
      </c>
      <c r="T10" s="31">
        <v>12</v>
      </c>
      <c r="U10" s="126">
        <v>13</v>
      </c>
      <c r="V10" s="133">
        <v>14</v>
      </c>
      <c r="W10" s="132">
        <v>15</v>
      </c>
      <c r="X10" s="31">
        <v>16</v>
      </c>
      <c r="Y10" s="126">
        <v>17</v>
      </c>
      <c r="Z10" s="133">
        <v>18</v>
      </c>
    </row>
    <row r="11" spans="1:30" s="52" customFormat="1" ht="12.75" x14ac:dyDescent="0.2">
      <c r="A11" s="173" t="s">
        <v>5</v>
      </c>
      <c r="B11" s="174"/>
      <c r="C11" s="173"/>
      <c r="D11" s="174"/>
      <c r="E11" s="174"/>
      <c r="F11" s="174"/>
      <c r="G11" s="213"/>
      <c r="H11" s="213"/>
      <c r="I11" s="213"/>
      <c r="J11" s="214"/>
      <c r="K11" s="212"/>
      <c r="L11" s="213"/>
      <c r="M11" s="213"/>
      <c r="N11" s="213"/>
      <c r="O11" s="213"/>
      <c r="P11" s="213"/>
      <c r="Q11" s="213"/>
      <c r="R11" s="214"/>
      <c r="S11" s="212"/>
      <c r="T11" s="213"/>
      <c r="U11" s="213"/>
      <c r="V11" s="214"/>
      <c r="W11" s="212"/>
      <c r="X11" s="213"/>
      <c r="Y11" s="213"/>
      <c r="Z11" s="214"/>
    </row>
    <row r="12" spans="1:30" s="32" customFormat="1" ht="12.75" x14ac:dyDescent="0.2">
      <c r="A12" s="139">
        <v>1</v>
      </c>
      <c r="B12" s="135" t="s">
        <v>10</v>
      </c>
      <c r="C12" s="148">
        <f>[1]накопитель!AU76</f>
        <v>42385.826771653541</v>
      </c>
      <c r="D12" s="149">
        <f>F12/E12*1000</f>
        <v>53327.5</v>
      </c>
      <c r="E12" s="149">
        <f>[1]накопитель!GA76+[1]накопитель!GC76</f>
        <v>120</v>
      </c>
      <c r="F12" s="149">
        <f>[1]накопитель!IU76+[1]накопитель!IW76</f>
        <v>6399.3</v>
      </c>
      <c r="G12" s="149">
        <f>[1]накопитель!BA76</f>
        <v>51472.727272727279</v>
      </c>
      <c r="H12" s="149">
        <f>J12/I12*1000</f>
        <v>28453.599490337652</v>
      </c>
      <c r="I12" s="149">
        <f>[1]накопитель!GI76+[1]накопитель!GJ76+[1]накопитель!GK76+[1]накопитель!GL76+[1]накопитель!GM76+[1]накопитель!GN76</f>
        <v>470.9</v>
      </c>
      <c r="J12" s="149">
        <f>[1]накопитель!JC76+[1]накопитель!JD76+[1]накопитель!JE76+[1]накопитель!JF76+[1]накопитель!JG76+[1]накопитель!JH76</f>
        <v>13398.8</v>
      </c>
      <c r="K12" s="148" t="e">
        <f>#REF!</f>
        <v>#REF!</v>
      </c>
      <c r="L12" s="149" t="e">
        <f>N12/M12*1000</f>
        <v>#REF!</v>
      </c>
      <c r="M12" s="149" t="e">
        <f>#REF!+#REF!</f>
        <v>#REF!</v>
      </c>
      <c r="N12" s="149" t="e">
        <f>#REF!+#REF!</f>
        <v>#REF!</v>
      </c>
      <c r="O12" s="149" t="e">
        <f>#REF!</f>
        <v>#REF!</v>
      </c>
      <c r="P12" s="149" t="e">
        <f>R12/Q12*1000</f>
        <v>#REF!</v>
      </c>
      <c r="Q12" s="149" t="e">
        <f>#REF!+#REF!+#REF!+#REF!+#REF!+#REF!</f>
        <v>#REF!</v>
      </c>
      <c r="R12" s="150" t="e">
        <f>#REF!+#REF!+#REF!+#REF!+#REF!+#REF!</f>
        <v>#REF!</v>
      </c>
      <c r="S12" s="148" t="e">
        <f>K12-C12</f>
        <v>#REF!</v>
      </c>
      <c r="T12" s="149" t="e">
        <f>L12-D12</f>
        <v>#REF!</v>
      </c>
      <c r="U12" s="149" t="e">
        <f>O12-G12</f>
        <v>#REF!</v>
      </c>
      <c r="V12" s="150" t="e">
        <f>P12-H12</f>
        <v>#REF!</v>
      </c>
      <c r="W12" s="175" t="e">
        <f>K12/C12-100%</f>
        <v>#REF!</v>
      </c>
      <c r="X12" s="151" t="e">
        <f>L12/D12-100%</f>
        <v>#REF!</v>
      </c>
      <c r="Y12" s="151" t="e">
        <f>O12/G12-100%</f>
        <v>#REF!</v>
      </c>
      <c r="Z12" s="152" t="e">
        <f>P12/H12-100%</f>
        <v>#REF!</v>
      </c>
    </row>
    <row r="13" spans="1:30" s="32" customFormat="1" ht="12.75" x14ac:dyDescent="0.2">
      <c r="A13" s="139">
        <v>2</v>
      </c>
      <c r="B13" s="135" t="s">
        <v>11</v>
      </c>
      <c r="C13" s="148">
        <f>[1]накопитель!AU77</f>
        <v>43808.457711442796</v>
      </c>
      <c r="D13" s="149">
        <f t="shared" ref="D13:D33" si="0">F13/E13*1000</f>
        <v>63171.428571428572</v>
      </c>
      <c r="E13" s="149">
        <f>[1]накопитель!GA77+[1]накопитель!GC77</f>
        <v>3.5</v>
      </c>
      <c r="F13" s="149">
        <f>[1]накопитель!IU77+[1]накопитель!IW77</f>
        <v>221.1</v>
      </c>
      <c r="G13" s="149">
        <f>[1]накопитель!BA77</f>
        <v>51288.750000000007</v>
      </c>
      <c r="H13" s="149">
        <f t="shared" ref="H13:H33" si="1">J13/I13*1000</f>
        <v>25851.752021563345</v>
      </c>
      <c r="I13" s="149">
        <f>[1]накопитель!GI77+[1]накопитель!GJ77+[1]накопитель!GK77+[1]накопитель!GL77+[1]накопитель!GM77+[1]накопитель!GN77</f>
        <v>37.099999999999994</v>
      </c>
      <c r="J13" s="149">
        <f>[1]накопитель!JC77+[1]накопитель!JD77+[1]накопитель!JE77+[1]накопитель!JF77+[1]накопитель!JG77+[1]накопитель!JH77</f>
        <v>959.1</v>
      </c>
      <c r="K13" s="148" t="e">
        <f>#REF!</f>
        <v>#REF!</v>
      </c>
      <c r="L13" s="149" t="e">
        <f t="shared" ref="L13:L33" si="2">N13/M13*1000</f>
        <v>#REF!</v>
      </c>
      <c r="M13" s="149" t="e">
        <f>#REF!+#REF!</f>
        <v>#REF!</v>
      </c>
      <c r="N13" s="149" t="e">
        <f>#REF!+#REF!</f>
        <v>#REF!</v>
      </c>
      <c r="O13" s="149" t="e">
        <f>#REF!</f>
        <v>#REF!</v>
      </c>
      <c r="P13" s="149" t="e">
        <f t="shared" ref="P13:P33" si="3">R13/Q13*1000</f>
        <v>#REF!</v>
      </c>
      <c r="Q13" s="149" t="e">
        <f>#REF!+#REF!+#REF!+#REF!+#REF!+#REF!</f>
        <v>#REF!</v>
      </c>
      <c r="R13" s="150" t="e">
        <f>#REF!+#REF!+#REF!+#REF!+#REF!+#REF!</f>
        <v>#REF!</v>
      </c>
      <c r="S13" s="148" t="e">
        <f t="shared" ref="S13:S33" si="4">K13-C13</f>
        <v>#REF!</v>
      </c>
      <c r="T13" s="149" t="e">
        <f t="shared" ref="T13:T33" si="5">L13-D13</f>
        <v>#REF!</v>
      </c>
      <c r="U13" s="149" t="e">
        <f t="shared" ref="U13:U33" si="6">O13-G13</f>
        <v>#REF!</v>
      </c>
      <c r="V13" s="150" t="e">
        <f t="shared" ref="V13:V33" si="7">P13-H13</f>
        <v>#REF!</v>
      </c>
      <c r="W13" s="175" t="e">
        <f t="shared" ref="W13:W33" si="8">K13/C13-100%</f>
        <v>#REF!</v>
      </c>
      <c r="X13" s="151" t="e">
        <f t="shared" ref="X13:X33" si="9">L13/D13-100%</f>
        <v>#REF!</v>
      </c>
      <c r="Y13" s="151" t="e">
        <f t="shared" ref="Y13:Y33" si="10">O13/G13-100%</f>
        <v>#REF!</v>
      </c>
      <c r="Z13" s="152" t="e">
        <f t="shared" ref="Z13:Z33" si="11">P13/H13-100%</f>
        <v>#REF!</v>
      </c>
    </row>
    <row r="14" spans="1:30" s="32" customFormat="1" ht="12.75" x14ac:dyDescent="0.2">
      <c r="A14" s="139">
        <v>3</v>
      </c>
      <c r="B14" s="135" t="s">
        <v>12</v>
      </c>
      <c r="C14" s="148">
        <f>[1]накопитель!AU78</f>
        <v>45068.447412353926</v>
      </c>
      <c r="D14" s="149">
        <f t="shared" si="0"/>
        <v>55166.666666666664</v>
      </c>
      <c r="E14" s="149">
        <f>[1]накопитель!GA78+[1]накопитель!GC78</f>
        <v>12</v>
      </c>
      <c r="F14" s="149">
        <f>[1]накопитель!IU78+[1]накопитель!IW78</f>
        <v>662</v>
      </c>
      <c r="G14" s="149">
        <f>[1]накопитель!BA78</f>
        <v>50993.141289437583</v>
      </c>
      <c r="H14" s="149">
        <f t="shared" si="1"/>
        <v>29220.630372492837</v>
      </c>
      <c r="I14" s="149">
        <f>[1]накопитель!GI78+[1]накопитель!GJ78+[1]накопитель!GK78+[1]накопитель!GL78+[1]накопитель!GM78+[1]накопитель!GN78</f>
        <v>34.9</v>
      </c>
      <c r="J14" s="149">
        <f>[1]накопитель!JC78+[1]накопитель!JD78+[1]накопитель!JE78+[1]накопитель!JF78+[1]накопитель!JG78+[1]накопитель!JH78</f>
        <v>1019.8</v>
      </c>
      <c r="K14" s="148" t="e">
        <f>#REF!</f>
        <v>#REF!</v>
      </c>
      <c r="L14" s="149" t="e">
        <f t="shared" si="2"/>
        <v>#REF!</v>
      </c>
      <c r="M14" s="149" t="e">
        <f>#REF!+#REF!</f>
        <v>#REF!</v>
      </c>
      <c r="N14" s="149" t="e">
        <f>#REF!+#REF!</f>
        <v>#REF!</v>
      </c>
      <c r="O14" s="149" t="e">
        <f>#REF!</f>
        <v>#REF!</v>
      </c>
      <c r="P14" s="149" t="e">
        <f t="shared" si="3"/>
        <v>#REF!</v>
      </c>
      <c r="Q14" s="149" t="e">
        <f>#REF!+#REF!+#REF!+#REF!+#REF!+#REF!</f>
        <v>#REF!</v>
      </c>
      <c r="R14" s="150" t="e">
        <f>#REF!+#REF!+#REF!+#REF!+#REF!+#REF!</f>
        <v>#REF!</v>
      </c>
      <c r="S14" s="148" t="e">
        <f t="shared" si="4"/>
        <v>#REF!</v>
      </c>
      <c r="T14" s="149" t="e">
        <f t="shared" si="5"/>
        <v>#REF!</v>
      </c>
      <c r="U14" s="149" t="e">
        <f t="shared" si="6"/>
        <v>#REF!</v>
      </c>
      <c r="V14" s="150" t="e">
        <f t="shared" si="7"/>
        <v>#REF!</v>
      </c>
      <c r="W14" s="175" t="e">
        <f t="shared" si="8"/>
        <v>#REF!</v>
      </c>
      <c r="X14" s="151" t="e">
        <f t="shared" si="9"/>
        <v>#REF!</v>
      </c>
      <c r="Y14" s="151" t="e">
        <f t="shared" si="10"/>
        <v>#REF!</v>
      </c>
      <c r="Z14" s="152" t="e">
        <f t="shared" si="11"/>
        <v>#REF!</v>
      </c>
    </row>
    <row r="15" spans="1:30" s="32" customFormat="1" ht="12.75" x14ac:dyDescent="0.2">
      <c r="A15" s="139">
        <v>4</v>
      </c>
      <c r="B15" s="135" t="s">
        <v>13</v>
      </c>
      <c r="C15" s="148">
        <f>[1]накопитель!AU79</f>
        <v>39837.542737399352</v>
      </c>
      <c r="D15" s="149">
        <f t="shared" si="0"/>
        <v>64910</v>
      </c>
      <c r="E15" s="149">
        <f>[1]накопитель!GA79+[1]накопитель!GC79</f>
        <v>10</v>
      </c>
      <c r="F15" s="149">
        <f>[1]накопитель!IU79+[1]накопитель!IW79</f>
        <v>649.09999999999991</v>
      </c>
      <c r="G15" s="149">
        <f>[1]накопитель!BA79</f>
        <v>50044.042838018737</v>
      </c>
      <c r="H15" s="149">
        <f t="shared" si="1"/>
        <v>29353.787251655624</v>
      </c>
      <c r="I15" s="149">
        <f>[1]накопитель!GI79+[1]накопитель!GJ79+[1]накопитель!GK79+[1]накопитель!GL79+[1]накопитель!GM79+[1]накопитель!GN79</f>
        <v>96.640000000000015</v>
      </c>
      <c r="J15" s="149">
        <f>[1]накопитель!JC79+[1]накопитель!JD79+[1]накопитель!JE79+[1]накопитель!JF79+[1]накопитель!JG79+[1]накопитель!JH79</f>
        <v>2836.75</v>
      </c>
      <c r="K15" s="148" t="e">
        <f>#REF!</f>
        <v>#REF!</v>
      </c>
      <c r="L15" s="149" t="e">
        <f t="shared" si="2"/>
        <v>#REF!</v>
      </c>
      <c r="M15" s="149" t="e">
        <f>#REF!+#REF!</f>
        <v>#REF!</v>
      </c>
      <c r="N15" s="149" t="e">
        <f>#REF!+#REF!</f>
        <v>#REF!</v>
      </c>
      <c r="O15" s="149" t="e">
        <f>#REF!</f>
        <v>#REF!</v>
      </c>
      <c r="P15" s="149" t="e">
        <f t="shared" si="3"/>
        <v>#REF!</v>
      </c>
      <c r="Q15" s="149" t="e">
        <f>#REF!+#REF!+#REF!+#REF!+#REF!+#REF!</f>
        <v>#REF!</v>
      </c>
      <c r="R15" s="150" t="e">
        <f>#REF!+#REF!+#REF!+#REF!+#REF!+#REF!</f>
        <v>#REF!</v>
      </c>
      <c r="S15" s="148" t="e">
        <f t="shared" si="4"/>
        <v>#REF!</v>
      </c>
      <c r="T15" s="149" t="e">
        <f t="shared" si="5"/>
        <v>#REF!</v>
      </c>
      <c r="U15" s="149" t="e">
        <f t="shared" si="6"/>
        <v>#REF!</v>
      </c>
      <c r="V15" s="150" t="e">
        <f t="shared" si="7"/>
        <v>#REF!</v>
      </c>
      <c r="W15" s="175" t="e">
        <f t="shared" si="8"/>
        <v>#REF!</v>
      </c>
      <c r="X15" s="151" t="e">
        <f t="shared" si="9"/>
        <v>#REF!</v>
      </c>
      <c r="Y15" s="151" t="e">
        <f t="shared" si="10"/>
        <v>#REF!</v>
      </c>
      <c r="Z15" s="152" t="e">
        <f t="shared" si="11"/>
        <v>#REF!</v>
      </c>
    </row>
    <row r="16" spans="1:30" s="32" customFormat="1" ht="12.75" x14ac:dyDescent="0.2">
      <c r="A16" s="139">
        <v>5</v>
      </c>
      <c r="B16" s="135" t="s">
        <v>14</v>
      </c>
      <c r="C16" s="148">
        <f>[1]накопитель!AU80</f>
        <v>39008.732620320858</v>
      </c>
      <c r="D16" s="149">
        <f t="shared" si="0"/>
        <v>60970.000000000007</v>
      </c>
      <c r="E16" s="149">
        <f>[1]накопитель!GA80+[1]накопитель!GC80</f>
        <v>10</v>
      </c>
      <c r="F16" s="149">
        <f>[1]накопитель!IU80+[1]накопитель!IW80</f>
        <v>609.70000000000005</v>
      </c>
      <c r="G16" s="149">
        <f>[1]накопитель!BA80</f>
        <v>50274.625</v>
      </c>
      <c r="H16" s="149">
        <f t="shared" si="1"/>
        <v>27453.226804123708</v>
      </c>
      <c r="I16" s="149">
        <f>[1]накопитель!GI80+[1]накопитель!GJ80+[1]накопитель!GK80+[1]накопитель!GL80+[1]накопитель!GM80+[1]накопитель!GN80</f>
        <v>97</v>
      </c>
      <c r="J16" s="149">
        <f>[1]накопитель!JC80+[1]накопитель!JD80+[1]накопитель!JE80+[1]накопитель!JF80+[1]накопитель!JG80+[1]накопитель!JH80</f>
        <v>2662.9629999999997</v>
      </c>
      <c r="K16" s="148" t="e">
        <f>#REF!</f>
        <v>#REF!</v>
      </c>
      <c r="L16" s="149" t="e">
        <f t="shared" si="2"/>
        <v>#REF!</v>
      </c>
      <c r="M16" s="149" t="e">
        <f>#REF!+#REF!</f>
        <v>#REF!</v>
      </c>
      <c r="N16" s="149" t="e">
        <f>#REF!+#REF!</f>
        <v>#REF!</v>
      </c>
      <c r="O16" s="149" t="e">
        <f>#REF!</f>
        <v>#REF!</v>
      </c>
      <c r="P16" s="149" t="e">
        <f t="shared" si="3"/>
        <v>#REF!</v>
      </c>
      <c r="Q16" s="149" t="e">
        <f>#REF!+#REF!+#REF!+#REF!+#REF!+#REF!</f>
        <v>#REF!</v>
      </c>
      <c r="R16" s="150" t="e">
        <f>#REF!+#REF!+#REF!+#REF!+#REF!+#REF!</f>
        <v>#REF!</v>
      </c>
      <c r="S16" s="148" t="e">
        <f t="shared" si="4"/>
        <v>#REF!</v>
      </c>
      <c r="T16" s="149" t="e">
        <f t="shared" si="5"/>
        <v>#REF!</v>
      </c>
      <c r="U16" s="149" t="e">
        <f t="shared" si="6"/>
        <v>#REF!</v>
      </c>
      <c r="V16" s="150" t="e">
        <f t="shared" si="7"/>
        <v>#REF!</v>
      </c>
      <c r="W16" s="175" t="e">
        <f t="shared" si="8"/>
        <v>#REF!</v>
      </c>
      <c r="X16" s="151" t="e">
        <f t="shared" si="9"/>
        <v>#REF!</v>
      </c>
      <c r="Y16" s="151" t="e">
        <f t="shared" si="10"/>
        <v>#REF!</v>
      </c>
      <c r="Z16" s="152" t="e">
        <f t="shared" si="11"/>
        <v>#REF!</v>
      </c>
    </row>
    <row r="17" spans="1:26" s="32" customFormat="1" ht="12.75" x14ac:dyDescent="0.2">
      <c r="A17" s="139">
        <v>6</v>
      </c>
      <c r="B17" s="135" t="s">
        <v>15</v>
      </c>
      <c r="C17" s="148">
        <f>[1]накопитель!AU81</f>
        <v>42935.967302452314</v>
      </c>
      <c r="D17" s="149">
        <f t="shared" si="0"/>
        <v>49150</v>
      </c>
      <c r="E17" s="149">
        <f>[1]накопитель!GA81+[1]накопитель!GC81</f>
        <v>6</v>
      </c>
      <c r="F17" s="149">
        <f>[1]накопитель!IU81+[1]накопитель!IW81</f>
        <v>294.89999999999998</v>
      </c>
      <c r="G17" s="149">
        <f>[1]накопитель!BA81</f>
        <v>47738.578680203049</v>
      </c>
      <c r="H17" s="149">
        <f t="shared" si="1"/>
        <v>34846.428571428572</v>
      </c>
      <c r="I17" s="149">
        <f>[1]накопитель!GI81+[1]накопитель!GJ81+[1]накопитель!GK81+[1]накопитель!GL81+[1]накопитель!GM81+[1]накопитель!GN81</f>
        <v>28</v>
      </c>
      <c r="J17" s="149">
        <f>[1]накопитель!JC81+[1]накопитель!JD81+[1]накопитель!JE81+[1]накопитель!JF81+[1]накопитель!JG81+[1]накопитель!JH81</f>
        <v>975.7</v>
      </c>
      <c r="K17" s="148" t="e">
        <f>#REF!</f>
        <v>#REF!</v>
      </c>
      <c r="L17" s="149" t="e">
        <f t="shared" si="2"/>
        <v>#REF!</v>
      </c>
      <c r="M17" s="149" t="e">
        <f>#REF!+#REF!</f>
        <v>#REF!</v>
      </c>
      <c r="N17" s="149" t="e">
        <f>#REF!+#REF!</f>
        <v>#REF!</v>
      </c>
      <c r="O17" s="149" t="e">
        <f>#REF!</f>
        <v>#REF!</v>
      </c>
      <c r="P17" s="149" t="e">
        <f t="shared" si="3"/>
        <v>#REF!</v>
      </c>
      <c r="Q17" s="149" t="e">
        <f>#REF!+#REF!+#REF!+#REF!+#REF!+#REF!</f>
        <v>#REF!</v>
      </c>
      <c r="R17" s="150" t="e">
        <f>#REF!+#REF!+#REF!+#REF!+#REF!+#REF!</f>
        <v>#REF!</v>
      </c>
      <c r="S17" s="148" t="e">
        <f t="shared" si="4"/>
        <v>#REF!</v>
      </c>
      <c r="T17" s="149" t="e">
        <f t="shared" si="5"/>
        <v>#REF!</v>
      </c>
      <c r="U17" s="149" t="e">
        <f t="shared" si="6"/>
        <v>#REF!</v>
      </c>
      <c r="V17" s="150" t="e">
        <f t="shared" si="7"/>
        <v>#REF!</v>
      </c>
      <c r="W17" s="175" t="e">
        <f t="shared" si="8"/>
        <v>#REF!</v>
      </c>
      <c r="X17" s="151" t="e">
        <f t="shared" si="9"/>
        <v>#REF!</v>
      </c>
      <c r="Y17" s="151" t="e">
        <f t="shared" si="10"/>
        <v>#REF!</v>
      </c>
      <c r="Z17" s="152" t="e">
        <f t="shared" si="11"/>
        <v>#REF!</v>
      </c>
    </row>
    <row r="18" spans="1:26" s="32" customFormat="1" ht="12.75" customHeight="1" x14ac:dyDescent="0.2">
      <c r="A18" s="139">
        <v>7</v>
      </c>
      <c r="B18" s="135" t="s">
        <v>16</v>
      </c>
      <c r="C18" s="148">
        <f>[1]накопитель!AU82</f>
        <v>39485.851896447915</v>
      </c>
      <c r="D18" s="149">
        <f t="shared" si="0"/>
        <v>70350.000000000015</v>
      </c>
      <c r="E18" s="149">
        <f>[1]накопитель!GA82+[1]накопитель!GC82</f>
        <v>12</v>
      </c>
      <c r="F18" s="149">
        <f>[1]накопитель!IU82+[1]накопитель!IW82</f>
        <v>844.2</v>
      </c>
      <c r="G18" s="149">
        <f>[1]накопитель!BA82</f>
        <v>52596.868884540119</v>
      </c>
      <c r="H18" s="149">
        <f t="shared" si="1"/>
        <v>29385.436893203881</v>
      </c>
      <c r="I18" s="149">
        <f>[1]накопитель!GI82+[1]накопитель!GJ82+[1]накопитель!GK82+[1]накопитель!GL82+[1]накопитель!GM82+[1]накопитель!GN82</f>
        <v>103</v>
      </c>
      <c r="J18" s="149">
        <f>[1]накопитель!JC82+[1]накопитель!JD82+[1]накопитель!JE82+[1]накопитель!JF82+[1]накопитель!JG82+[1]накопитель!JH82</f>
        <v>3026.7</v>
      </c>
      <c r="K18" s="148" t="e">
        <f>#REF!</f>
        <v>#REF!</v>
      </c>
      <c r="L18" s="149" t="e">
        <f t="shared" si="2"/>
        <v>#REF!</v>
      </c>
      <c r="M18" s="149" t="e">
        <f>#REF!+#REF!</f>
        <v>#REF!</v>
      </c>
      <c r="N18" s="149" t="e">
        <f>#REF!+#REF!</f>
        <v>#REF!</v>
      </c>
      <c r="O18" s="149" t="e">
        <f>#REF!</f>
        <v>#REF!</v>
      </c>
      <c r="P18" s="149" t="e">
        <f t="shared" si="3"/>
        <v>#REF!</v>
      </c>
      <c r="Q18" s="149" t="e">
        <f>#REF!+#REF!+#REF!+#REF!+#REF!+#REF!</f>
        <v>#REF!</v>
      </c>
      <c r="R18" s="150" t="e">
        <f>#REF!+#REF!+#REF!+#REF!+#REF!+#REF!</f>
        <v>#REF!</v>
      </c>
      <c r="S18" s="148" t="e">
        <f t="shared" si="4"/>
        <v>#REF!</v>
      </c>
      <c r="T18" s="149" t="e">
        <f t="shared" si="5"/>
        <v>#REF!</v>
      </c>
      <c r="U18" s="149" t="e">
        <f t="shared" si="6"/>
        <v>#REF!</v>
      </c>
      <c r="V18" s="150" t="e">
        <f t="shared" si="7"/>
        <v>#REF!</v>
      </c>
      <c r="W18" s="175" t="e">
        <f t="shared" si="8"/>
        <v>#REF!</v>
      </c>
      <c r="X18" s="151" t="e">
        <f t="shared" si="9"/>
        <v>#REF!</v>
      </c>
      <c r="Y18" s="151" t="e">
        <f t="shared" si="10"/>
        <v>#REF!</v>
      </c>
      <c r="Z18" s="152" t="e">
        <f t="shared" si="11"/>
        <v>#REF!</v>
      </c>
    </row>
    <row r="19" spans="1:26" s="32" customFormat="1" ht="12.75" x14ac:dyDescent="0.2">
      <c r="A19" s="173" t="s">
        <v>7</v>
      </c>
      <c r="B19" s="174"/>
      <c r="C19" s="173"/>
      <c r="D19" s="174"/>
      <c r="E19" s="174"/>
      <c r="F19" s="174"/>
      <c r="G19" s="174"/>
      <c r="H19" s="174"/>
      <c r="I19" s="174"/>
      <c r="J19" s="174"/>
      <c r="K19" s="212"/>
      <c r="L19" s="213"/>
      <c r="M19" s="213"/>
      <c r="N19" s="213"/>
      <c r="O19" s="213"/>
      <c r="P19" s="213"/>
      <c r="Q19" s="213"/>
      <c r="R19" s="214"/>
      <c r="S19" s="254"/>
      <c r="T19" s="255"/>
      <c r="U19" s="255"/>
      <c r="V19" s="256"/>
      <c r="W19" s="212"/>
      <c r="X19" s="213"/>
      <c r="Y19" s="213"/>
      <c r="Z19" s="214"/>
    </row>
    <row r="20" spans="1:26" s="32" customFormat="1" ht="12.75" x14ac:dyDescent="0.2">
      <c r="A20" s="140">
        <v>8</v>
      </c>
      <c r="B20" s="136" t="s">
        <v>17</v>
      </c>
      <c r="C20" s="148">
        <f>[1]накопитель!AU84</f>
        <v>41230.023691578717</v>
      </c>
      <c r="D20" s="149">
        <f t="shared" si="0"/>
        <v>54922.813036020583</v>
      </c>
      <c r="E20" s="149">
        <f>[1]накопитель!GA84+[1]накопитель!GC84</f>
        <v>58.3</v>
      </c>
      <c r="F20" s="149">
        <f>[1]накопитель!IU84+[1]накопитель!IW84</f>
        <v>3202</v>
      </c>
      <c r="G20" s="149">
        <f>[1]накопитель!BA84</f>
        <v>48293.151969981234</v>
      </c>
      <c r="H20" s="149">
        <f t="shared" si="1"/>
        <v>29279.045643153531</v>
      </c>
      <c r="I20" s="149">
        <f>[1]накопитель!GI84+[1]накопитель!GJ84+[1]накопитель!GK84+[1]накопитель!GL84+[1]накопитель!GM84+[1]накопитель!GN84</f>
        <v>192.8</v>
      </c>
      <c r="J20" s="149">
        <f>[1]накопитель!JC84+[1]накопитель!JD84+[1]накопитель!JE84+[1]накопитель!JF84+[1]накопитель!JG84+[1]накопитель!JH84</f>
        <v>5645.0000000000009</v>
      </c>
      <c r="K20" s="148" t="e">
        <f>#REF!</f>
        <v>#REF!</v>
      </c>
      <c r="L20" s="149" t="e">
        <f t="shared" si="2"/>
        <v>#REF!</v>
      </c>
      <c r="M20" s="149" t="e">
        <f>#REF!+#REF!</f>
        <v>#REF!</v>
      </c>
      <c r="N20" s="149" t="e">
        <f>#REF!+#REF!</f>
        <v>#REF!</v>
      </c>
      <c r="O20" s="149" t="e">
        <f>#REF!</f>
        <v>#REF!</v>
      </c>
      <c r="P20" s="149" t="e">
        <f t="shared" si="3"/>
        <v>#REF!</v>
      </c>
      <c r="Q20" s="149" t="e">
        <f>#REF!+#REF!+#REF!+#REF!+#REF!+#REF!</f>
        <v>#REF!</v>
      </c>
      <c r="R20" s="150" t="e">
        <f>#REF!+#REF!+#REF!+#REF!+#REF!+#REF!</f>
        <v>#REF!</v>
      </c>
      <c r="S20" s="148" t="e">
        <f t="shared" si="4"/>
        <v>#REF!</v>
      </c>
      <c r="T20" s="149" t="e">
        <f t="shared" si="5"/>
        <v>#REF!</v>
      </c>
      <c r="U20" s="149" t="e">
        <f t="shared" si="6"/>
        <v>#REF!</v>
      </c>
      <c r="V20" s="150" t="e">
        <f t="shared" si="7"/>
        <v>#REF!</v>
      </c>
      <c r="W20" s="175" t="e">
        <f t="shared" si="8"/>
        <v>#REF!</v>
      </c>
      <c r="X20" s="151" t="e">
        <f t="shared" si="9"/>
        <v>#REF!</v>
      </c>
      <c r="Y20" s="151" t="e">
        <f t="shared" si="10"/>
        <v>#REF!</v>
      </c>
      <c r="Z20" s="152" t="e">
        <f t="shared" si="11"/>
        <v>#REF!</v>
      </c>
    </row>
    <row r="21" spans="1:26" s="32" customFormat="1" ht="12.75" x14ac:dyDescent="0.2">
      <c r="A21" s="140">
        <v>9</v>
      </c>
      <c r="B21" s="136" t="s">
        <v>18</v>
      </c>
      <c r="C21" s="148">
        <f>[1]накопитель!AU85</f>
        <v>41879.246867561851</v>
      </c>
      <c r="D21" s="149">
        <f t="shared" si="0"/>
        <v>56818.484830458066</v>
      </c>
      <c r="E21" s="149">
        <f>[1]накопитель!GA85+[1]накопитель!GC85</f>
        <v>16.809999999999999</v>
      </c>
      <c r="F21" s="149">
        <f>[1]накопитель!IU85+[1]накопитель!IW85</f>
        <v>955.11873000000003</v>
      </c>
      <c r="G21" s="149">
        <f>[1]накопитель!BA85</f>
        <v>51794.061513748464</v>
      </c>
      <c r="H21" s="149">
        <f t="shared" si="1"/>
        <v>28879.012696191145</v>
      </c>
      <c r="I21" s="149">
        <f>[1]накопитель!GI85+[1]накопитель!GJ85+[1]накопитель!GK85+[1]накопитель!GL85+[1]накопитель!GM85+[1]накопитель!GN85</f>
        <v>100.03</v>
      </c>
      <c r="J21" s="149">
        <f>[1]накопитель!JC85+[1]накопитель!JD85+[1]накопитель!JE85+[1]накопитель!JF85+[1]накопитель!JG85+[1]накопитель!JH85</f>
        <v>2888.76764</v>
      </c>
      <c r="K21" s="148" t="e">
        <f>#REF!</f>
        <v>#REF!</v>
      </c>
      <c r="L21" s="149" t="e">
        <f t="shared" si="2"/>
        <v>#REF!</v>
      </c>
      <c r="M21" s="149" t="e">
        <f>#REF!+#REF!</f>
        <v>#REF!</v>
      </c>
      <c r="N21" s="149" t="e">
        <f>#REF!+#REF!</f>
        <v>#REF!</v>
      </c>
      <c r="O21" s="149" t="e">
        <f>#REF!</f>
        <v>#REF!</v>
      </c>
      <c r="P21" s="149" t="e">
        <f t="shared" si="3"/>
        <v>#REF!</v>
      </c>
      <c r="Q21" s="149" t="e">
        <f>#REF!+#REF!+#REF!+#REF!+#REF!+#REF!</f>
        <v>#REF!</v>
      </c>
      <c r="R21" s="150" t="e">
        <f>#REF!+#REF!+#REF!+#REF!+#REF!+#REF!</f>
        <v>#REF!</v>
      </c>
      <c r="S21" s="148" t="e">
        <f t="shared" si="4"/>
        <v>#REF!</v>
      </c>
      <c r="T21" s="149" t="e">
        <f t="shared" si="5"/>
        <v>#REF!</v>
      </c>
      <c r="U21" s="149" t="e">
        <f t="shared" si="6"/>
        <v>#REF!</v>
      </c>
      <c r="V21" s="150" t="e">
        <f t="shared" si="7"/>
        <v>#REF!</v>
      </c>
      <c r="W21" s="175" t="e">
        <f t="shared" si="8"/>
        <v>#REF!</v>
      </c>
      <c r="X21" s="151" t="e">
        <f t="shared" si="9"/>
        <v>#REF!</v>
      </c>
      <c r="Y21" s="151" t="e">
        <f t="shared" si="10"/>
        <v>#REF!</v>
      </c>
      <c r="Z21" s="152" t="e">
        <f t="shared" si="11"/>
        <v>#REF!</v>
      </c>
    </row>
    <row r="22" spans="1:26" s="32" customFormat="1" ht="12.75" x14ac:dyDescent="0.2">
      <c r="A22" s="139">
        <v>10</v>
      </c>
      <c r="B22" s="135" t="s">
        <v>19</v>
      </c>
      <c r="C22" s="148">
        <f>[1]накопитель!AU86</f>
        <v>39339.76420150054</v>
      </c>
      <c r="D22" s="149">
        <f t="shared" si="0"/>
        <v>49925.000000000007</v>
      </c>
      <c r="E22" s="149">
        <f>[1]накопитель!GA86+[1]накопитель!GC86</f>
        <v>12</v>
      </c>
      <c r="F22" s="149">
        <f>[1]накопитель!IU86+[1]накопитель!IW86</f>
        <v>599.1</v>
      </c>
      <c r="G22" s="149">
        <f>[1]накопитель!BA86</f>
        <v>57334.024896265553</v>
      </c>
      <c r="H22" s="149">
        <f t="shared" si="1"/>
        <v>26871.473354231974</v>
      </c>
      <c r="I22" s="149">
        <f>[1]накопитель!GI86+[1]накопитель!GJ86+[1]накопитель!GK86+[1]накопитель!GL86+[1]накопитель!GM86+[1]накопитель!GN86</f>
        <v>79.75</v>
      </c>
      <c r="J22" s="149">
        <f>[1]накопитель!JC86+[1]накопитель!JD86+[1]накопитель!JE86+[1]накопитель!JF86+[1]накопитель!JG86+[1]накопитель!JH86</f>
        <v>2143</v>
      </c>
      <c r="K22" s="148" t="e">
        <f>#REF!</f>
        <v>#REF!</v>
      </c>
      <c r="L22" s="149" t="e">
        <f t="shared" si="2"/>
        <v>#REF!</v>
      </c>
      <c r="M22" s="149" t="e">
        <f>#REF!+#REF!</f>
        <v>#REF!</v>
      </c>
      <c r="N22" s="149" t="e">
        <f>#REF!+#REF!</f>
        <v>#REF!</v>
      </c>
      <c r="O22" s="149" t="e">
        <f>#REF!</f>
        <v>#REF!</v>
      </c>
      <c r="P22" s="149" t="e">
        <f t="shared" si="3"/>
        <v>#REF!</v>
      </c>
      <c r="Q22" s="149" t="e">
        <f>#REF!+#REF!+#REF!+#REF!+#REF!+#REF!</f>
        <v>#REF!</v>
      </c>
      <c r="R22" s="150" t="e">
        <f>#REF!+#REF!+#REF!+#REF!+#REF!+#REF!</f>
        <v>#REF!</v>
      </c>
      <c r="S22" s="148" t="e">
        <f t="shared" si="4"/>
        <v>#REF!</v>
      </c>
      <c r="T22" s="149" t="e">
        <f t="shared" si="5"/>
        <v>#REF!</v>
      </c>
      <c r="U22" s="149" t="e">
        <f t="shared" si="6"/>
        <v>#REF!</v>
      </c>
      <c r="V22" s="150" t="e">
        <f t="shared" si="7"/>
        <v>#REF!</v>
      </c>
      <c r="W22" s="175" t="e">
        <f t="shared" si="8"/>
        <v>#REF!</v>
      </c>
      <c r="X22" s="151" t="e">
        <f t="shared" si="9"/>
        <v>#REF!</v>
      </c>
      <c r="Y22" s="151" t="e">
        <f t="shared" si="10"/>
        <v>#REF!</v>
      </c>
      <c r="Z22" s="152" t="e">
        <f t="shared" si="11"/>
        <v>#REF!</v>
      </c>
    </row>
    <row r="23" spans="1:26" s="32" customFormat="1" ht="12.75" x14ac:dyDescent="0.2">
      <c r="A23" s="139">
        <v>11</v>
      </c>
      <c r="B23" s="135" t="s">
        <v>20</v>
      </c>
      <c r="C23" s="148">
        <f>[1]накопитель!AU87</f>
        <v>40728.176795580104</v>
      </c>
      <c r="D23" s="149">
        <f t="shared" si="0"/>
        <v>46230.499999999993</v>
      </c>
      <c r="E23" s="149">
        <f>[1]накопитель!GA87+[1]накопитель!GC87</f>
        <v>20</v>
      </c>
      <c r="F23" s="149">
        <f>[1]накопитель!IU87+[1]накопитель!IW87</f>
        <v>924.6099999999999</v>
      </c>
      <c r="G23" s="149">
        <f>[1]накопитель!BA87</f>
        <v>52138.853503184706</v>
      </c>
      <c r="H23" s="149">
        <f t="shared" si="1"/>
        <v>25110.403726708075</v>
      </c>
      <c r="I23" s="149">
        <f>[1]накопитель!GI87+[1]накопитель!GJ87+[1]накопитель!GK87+[1]накопитель!GL87+[1]накопитель!GM87+[1]накопитель!GN87</f>
        <v>64.400000000000006</v>
      </c>
      <c r="J23" s="149">
        <f>[1]накопитель!JC87+[1]накопитель!JD87+[1]накопитель!JE87+[1]накопитель!JF87+[1]накопитель!JG87+[1]накопитель!JH87</f>
        <v>1617.1100000000001</v>
      </c>
      <c r="K23" s="148" t="e">
        <f>#REF!</f>
        <v>#REF!</v>
      </c>
      <c r="L23" s="149" t="e">
        <f t="shared" si="2"/>
        <v>#REF!</v>
      </c>
      <c r="M23" s="149" t="e">
        <f>#REF!+#REF!</f>
        <v>#REF!</v>
      </c>
      <c r="N23" s="149" t="e">
        <f>#REF!+#REF!</f>
        <v>#REF!</v>
      </c>
      <c r="O23" s="149" t="e">
        <f>#REF!</f>
        <v>#REF!</v>
      </c>
      <c r="P23" s="149" t="e">
        <f t="shared" si="3"/>
        <v>#REF!</v>
      </c>
      <c r="Q23" s="149" t="e">
        <f>#REF!+#REF!+#REF!+#REF!+#REF!+#REF!</f>
        <v>#REF!</v>
      </c>
      <c r="R23" s="150" t="e">
        <f>#REF!+#REF!+#REF!+#REF!+#REF!+#REF!</f>
        <v>#REF!</v>
      </c>
      <c r="S23" s="148" t="e">
        <f t="shared" si="4"/>
        <v>#REF!</v>
      </c>
      <c r="T23" s="149" t="e">
        <f t="shared" si="5"/>
        <v>#REF!</v>
      </c>
      <c r="U23" s="149" t="e">
        <f t="shared" si="6"/>
        <v>#REF!</v>
      </c>
      <c r="V23" s="150" t="e">
        <f t="shared" si="7"/>
        <v>#REF!</v>
      </c>
      <c r="W23" s="175" t="e">
        <f t="shared" si="8"/>
        <v>#REF!</v>
      </c>
      <c r="X23" s="151" t="e">
        <f t="shared" si="9"/>
        <v>#REF!</v>
      </c>
      <c r="Y23" s="151" t="e">
        <f t="shared" si="10"/>
        <v>#REF!</v>
      </c>
      <c r="Z23" s="152" t="e">
        <f t="shared" si="11"/>
        <v>#REF!</v>
      </c>
    </row>
    <row r="24" spans="1:26" s="32" customFormat="1" ht="12.75" x14ac:dyDescent="0.2">
      <c r="A24" s="140">
        <v>12</v>
      </c>
      <c r="B24" s="136" t="s">
        <v>21</v>
      </c>
      <c r="C24" s="148">
        <f>[1]накопитель!AU88</f>
        <v>42657.407407407401</v>
      </c>
      <c r="D24" s="149">
        <f t="shared" si="0"/>
        <v>46950</v>
      </c>
      <c r="E24" s="149">
        <f>[1]накопитель!GA88+[1]накопитель!GC88</f>
        <v>2</v>
      </c>
      <c r="F24" s="149">
        <f>[1]накопитель!IU88+[1]накопитель!IW88</f>
        <v>93.9</v>
      </c>
      <c r="G24" s="149">
        <f>[1]накопитель!BA88</f>
        <v>56536.585365853665</v>
      </c>
      <c r="H24" s="149">
        <f t="shared" si="1"/>
        <v>25785.714285714286</v>
      </c>
      <c r="I24" s="149">
        <f>[1]накопитель!GI88+[1]накопитель!GJ88+[1]накопитель!GK88+[1]накопитель!GL88+[1]накопитель!GM88+[1]накопитель!GN88</f>
        <v>14</v>
      </c>
      <c r="J24" s="149">
        <f>[1]накопитель!JC88+[1]накопитель!JD88+[1]накопитель!JE88+[1]накопитель!JF88+[1]накопитель!JG88+[1]накопитель!JH88</f>
        <v>361</v>
      </c>
      <c r="K24" s="148" t="e">
        <f>#REF!</f>
        <v>#REF!</v>
      </c>
      <c r="L24" s="149" t="e">
        <f t="shared" si="2"/>
        <v>#REF!</v>
      </c>
      <c r="M24" s="149" t="e">
        <f>#REF!+#REF!</f>
        <v>#REF!</v>
      </c>
      <c r="N24" s="149" t="e">
        <f>#REF!+#REF!</f>
        <v>#REF!</v>
      </c>
      <c r="O24" s="149" t="e">
        <f>#REF!</f>
        <v>#REF!</v>
      </c>
      <c r="P24" s="149" t="e">
        <f t="shared" si="3"/>
        <v>#REF!</v>
      </c>
      <c r="Q24" s="149" t="e">
        <f>#REF!+#REF!+#REF!+#REF!+#REF!+#REF!</f>
        <v>#REF!</v>
      </c>
      <c r="R24" s="150" t="e">
        <f>#REF!+#REF!+#REF!+#REF!+#REF!+#REF!</f>
        <v>#REF!</v>
      </c>
      <c r="S24" s="148" t="e">
        <f t="shared" si="4"/>
        <v>#REF!</v>
      </c>
      <c r="T24" s="149" t="e">
        <f t="shared" si="5"/>
        <v>#REF!</v>
      </c>
      <c r="U24" s="149" t="e">
        <f t="shared" si="6"/>
        <v>#REF!</v>
      </c>
      <c r="V24" s="150" t="e">
        <f t="shared" si="7"/>
        <v>#REF!</v>
      </c>
      <c r="W24" s="175" t="e">
        <f t="shared" si="8"/>
        <v>#REF!</v>
      </c>
      <c r="X24" s="151" t="e">
        <f t="shared" si="9"/>
        <v>#REF!</v>
      </c>
      <c r="Y24" s="151" t="e">
        <f t="shared" si="10"/>
        <v>#REF!</v>
      </c>
      <c r="Z24" s="152" t="e">
        <f t="shared" si="11"/>
        <v>#REF!</v>
      </c>
    </row>
    <row r="25" spans="1:26" s="32" customFormat="1" ht="12.75" x14ac:dyDescent="0.2">
      <c r="A25" s="173" t="s">
        <v>6</v>
      </c>
      <c r="B25" s="174"/>
      <c r="C25" s="173"/>
      <c r="D25" s="174"/>
      <c r="E25" s="174"/>
      <c r="F25" s="174"/>
      <c r="G25" s="174"/>
      <c r="H25" s="174"/>
      <c r="I25" s="174"/>
      <c r="J25" s="174"/>
      <c r="K25" s="212"/>
      <c r="L25" s="213"/>
      <c r="M25" s="213"/>
      <c r="N25" s="213"/>
      <c r="O25" s="213"/>
      <c r="P25" s="213"/>
      <c r="Q25" s="213"/>
      <c r="R25" s="214"/>
      <c r="S25" s="212"/>
      <c r="T25" s="213"/>
      <c r="U25" s="213"/>
      <c r="V25" s="214"/>
      <c r="W25" s="212"/>
      <c r="X25" s="213"/>
      <c r="Y25" s="213"/>
      <c r="Z25" s="214"/>
    </row>
    <row r="26" spans="1:26" s="32" customFormat="1" ht="12.75" x14ac:dyDescent="0.2">
      <c r="A26" s="140">
        <v>13</v>
      </c>
      <c r="B26" s="136" t="s">
        <v>22</v>
      </c>
      <c r="C26" s="148">
        <f>[1]накопитель!AU90</f>
        <v>42787.113088637176</v>
      </c>
      <c r="D26" s="149">
        <f t="shared" si="0"/>
        <v>58990.651812437638</v>
      </c>
      <c r="E26" s="149">
        <f>[1]накопитель!GA90+[1]накопитель!GC90</f>
        <v>60.14</v>
      </c>
      <c r="F26" s="149">
        <f>[1]накопитель!IU90+[1]накопитель!IW90</f>
        <v>3547.6977999999999</v>
      </c>
      <c r="G26" s="149">
        <f>[1]накопитель!BA90</f>
        <v>50999.590099164125</v>
      </c>
      <c r="H26" s="149">
        <f t="shared" si="1"/>
        <v>29697.311969839779</v>
      </c>
      <c r="I26" s="149">
        <f>[1]накопитель!GI90+[1]накопитель!GJ90+[1]накопитель!GK90+[1]накопитель!GL90+[1]накопитель!GM90+[1]накопитель!GN90</f>
        <v>212.2</v>
      </c>
      <c r="J26" s="149">
        <f>[1]накопитель!JC90+[1]накопитель!JD90+[1]накопитель!JE90+[1]накопитель!JF90+[1]накопитель!JG90+[1]накопитель!JH90</f>
        <v>6301.7696000000005</v>
      </c>
      <c r="K26" s="148" t="e">
        <f>#REF!</f>
        <v>#REF!</v>
      </c>
      <c r="L26" s="149" t="e">
        <f t="shared" si="2"/>
        <v>#REF!</v>
      </c>
      <c r="M26" s="149" t="e">
        <f>#REF!+#REF!</f>
        <v>#REF!</v>
      </c>
      <c r="N26" s="149" t="e">
        <f>#REF!+#REF!</f>
        <v>#REF!</v>
      </c>
      <c r="O26" s="149" t="e">
        <f>#REF!</f>
        <v>#REF!</v>
      </c>
      <c r="P26" s="149" t="e">
        <f t="shared" si="3"/>
        <v>#REF!</v>
      </c>
      <c r="Q26" s="149" t="e">
        <f>#REF!+#REF!+#REF!+#REF!+#REF!+#REF!</f>
        <v>#REF!</v>
      </c>
      <c r="R26" s="150" t="e">
        <f>#REF!+#REF!+#REF!+#REF!+#REF!+#REF!</f>
        <v>#REF!</v>
      </c>
      <c r="S26" s="148" t="e">
        <f t="shared" si="4"/>
        <v>#REF!</v>
      </c>
      <c r="T26" s="149" t="e">
        <f t="shared" si="5"/>
        <v>#REF!</v>
      </c>
      <c r="U26" s="149" t="e">
        <f t="shared" si="6"/>
        <v>#REF!</v>
      </c>
      <c r="V26" s="150" t="e">
        <f t="shared" si="7"/>
        <v>#REF!</v>
      </c>
      <c r="W26" s="175" t="e">
        <f t="shared" si="8"/>
        <v>#REF!</v>
      </c>
      <c r="X26" s="151" t="e">
        <f t="shared" si="9"/>
        <v>#REF!</v>
      </c>
      <c r="Y26" s="151" t="e">
        <f t="shared" si="10"/>
        <v>#REF!</v>
      </c>
      <c r="Z26" s="152" t="e">
        <f t="shared" si="11"/>
        <v>#REF!</v>
      </c>
    </row>
    <row r="27" spans="1:26" s="32" customFormat="1" ht="12.75" x14ac:dyDescent="0.2">
      <c r="A27" s="140">
        <v>14</v>
      </c>
      <c r="B27" s="136" t="s">
        <v>23</v>
      </c>
      <c r="C27" s="148">
        <f>[1]накопитель!AU91</f>
        <v>45244.262295081964</v>
      </c>
      <c r="D27" s="149">
        <f t="shared" si="0"/>
        <v>62200</v>
      </c>
      <c r="E27" s="149">
        <f>[1]накопитель!GA91+[1]накопитель!GC91</f>
        <v>8</v>
      </c>
      <c r="F27" s="149">
        <f>[1]накопитель!IU91+[1]накопитель!IW91</f>
        <v>497.6</v>
      </c>
      <c r="G27" s="149">
        <f>[1]накопитель!BA91</f>
        <v>49297.142857142862</v>
      </c>
      <c r="H27" s="149">
        <f t="shared" si="1"/>
        <v>29827.777777777777</v>
      </c>
      <c r="I27" s="149">
        <f>[1]накопитель!GI91+[1]накопитель!GJ91+[1]накопитель!GK91+[1]накопитель!GL91+[1]накопитель!GM91+[1]накопитель!GN91</f>
        <v>18</v>
      </c>
      <c r="J27" s="149">
        <f>[1]накопитель!JC91+[1]накопитель!JD91+[1]накопитель!JE91+[1]накопитель!JF91+[1]накопитель!JG91+[1]накопитель!JH91</f>
        <v>536.9</v>
      </c>
      <c r="K27" s="148" t="e">
        <f>#REF!</f>
        <v>#REF!</v>
      </c>
      <c r="L27" s="149" t="e">
        <f t="shared" si="2"/>
        <v>#REF!</v>
      </c>
      <c r="M27" s="149" t="e">
        <f>#REF!+#REF!</f>
        <v>#REF!</v>
      </c>
      <c r="N27" s="149" t="e">
        <f>#REF!+#REF!</f>
        <v>#REF!</v>
      </c>
      <c r="O27" s="149" t="e">
        <f>#REF!</f>
        <v>#REF!</v>
      </c>
      <c r="P27" s="149" t="e">
        <f t="shared" si="3"/>
        <v>#REF!</v>
      </c>
      <c r="Q27" s="149" t="e">
        <f>#REF!+#REF!+#REF!+#REF!+#REF!+#REF!</f>
        <v>#REF!</v>
      </c>
      <c r="R27" s="150" t="e">
        <f>#REF!+#REF!+#REF!+#REF!+#REF!+#REF!</f>
        <v>#REF!</v>
      </c>
      <c r="S27" s="148" t="e">
        <f t="shared" si="4"/>
        <v>#REF!</v>
      </c>
      <c r="T27" s="149" t="e">
        <f t="shared" si="5"/>
        <v>#REF!</v>
      </c>
      <c r="U27" s="149" t="e">
        <f t="shared" si="6"/>
        <v>#REF!</v>
      </c>
      <c r="V27" s="150" t="e">
        <f t="shared" si="7"/>
        <v>#REF!</v>
      </c>
      <c r="W27" s="175" t="e">
        <f t="shared" si="8"/>
        <v>#REF!</v>
      </c>
      <c r="X27" s="151" t="e">
        <f t="shared" si="9"/>
        <v>#REF!</v>
      </c>
      <c r="Y27" s="151" t="e">
        <f t="shared" si="10"/>
        <v>#REF!</v>
      </c>
      <c r="Z27" s="152" t="e">
        <f t="shared" si="11"/>
        <v>#REF!</v>
      </c>
    </row>
    <row r="28" spans="1:26" s="32" customFormat="1" ht="12.75" x14ac:dyDescent="0.2">
      <c r="A28" s="140">
        <v>15</v>
      </c>
      <c r="B28" s="136" t="s">
        <v>24</v>
      </c>
      <c r="C28" s="148">
        <f>[1]накопитель!AU92</f>
        <v>45665.680473372784</v>
      </c>
      <c r="D28" s="149">
        <f t="shared" si="0"/>
        <v>64400.000000000007</v>
      </c>
      <c r="E28" s="149">
        <f>[1]накопитель!GA92+[1]накопитель!GC92</f>
        <v>8</v>
      </c>
      <c r="F28" s="149">
        <f>[1]накопитель!IU92+[1]накопитель!IW92</f>
        <v>515.20000000000005</v>
      </c>
      <c r="G28" s="149">
        <f>[1]накопитель!BA92</f>
        <v>51622.400000000001</v>
      </c>
      <c r="H28" s="149">
        <f t="shared" si="1"/>
        <v>28766.99029126214</v>
      </c>
      <c r="I28" s="149">
        <f>[1]накопитель!GI92+[1]накопитель!GJ92+[1]накопитель!GK92+[1]накопитель!GL92+[1]накопитель!GM92+[1]накопитель!GN92</f>
        <v>30.9</v>
      </c>
      <c r="J28" s="149">
        <f>[1]накопитель!JC92+[1]накопитель!JD92+[1]накопитель!JE92+[1]накопитель!JF92+[1]накопитель!JG92+[1]накопитель!JH92</f>
        <v>888.90000000000009</v>
      </c>
      <c r="K28" s="148" t="e">
        <f>#REF!</f>
        <v>#REF!</v>
      </c>
      <c r="L28" s="149" t="e">
        <f t="shared" si="2"/>
        <v>#REF!</v>
      </c>
      <c r="M28" s="149" t="e">
        <f>#REF!+#REF!</f>
        <v>#REF!</v>
      </c>
      <c r="N28" s="149" t="e">
        <f>#REF!+#REF!</f>
        <v>#REF!</v>
      </c>
      <c r="O28" s="149" t="e">
        <f>#REF!</f>
        <v>#REF!</v>
      </c>
      <c r="P28" s="149" t="e">
        <f t="shared" si="3"/>
        <v>#REF!</v>
      </c>
      <c r="Q28" s="149" t="e">
        <f>#REF!+#REF!+#REF!+#REF!+#REF!+#REF!</f>
        <v>#REF!</v>
      </c>
      <c r="R28" s="150" t="e">
        <f>#REF!+#REF!+#REF!+#REF!+#REF!+#REF!</f>
        <v>#REF!</v>
      </c>
      <c r="S28" s="148" t="e">
        <f t="shared" si="4"/>
        <v>#REF!</v>
      </c>
      <c r="T28" s="149" t="e">
        <f t="shared" si="5"/>
        <v>#REF!</v>
      </c>
      <c r="U28" s="149" t="e">
        <f t="shared" si="6"/>
        <v>#REF!</v>
      </c>
      <c r="V28" s="150" t="e">
        <f t="shared" si="7"/>
        <v>#REF!</v>
      </c>
      <c r="W28" s="175" t="e">
        <f t="shared" si="8"/>
        <v>#REF!</v>
      </c>
      <c r="X28" s="151" t="e">
        <f t="shared" si="9"/>
        <v>#REF!</v>
      </c>
      <c r="Y28" s="151" t="e">
        <f t="shared" si="10"/>
        <v>#REF!</v>
      </c>
      <c r="Z28" s="152" t="e">
        <f t="shared" si="11"/>
        <v>#REF!</v>
      </c>
    </row>
    <row r="29" spans="1:26" s="32" customFormat="1" ht="12.75" x14ac:dyDescent="0.2">
      <c r="A29" s="139">
        <v>16</v>
      </c>
      <c r="B29" s="135" t="s">
        <v>25</v>
      </c>
      <c r="C29" s="148">
        <f>[1]накопитель!AU93</f>
        <v>43666.666666666664</v>
      </c>
      <c r="D29" s="149">
        <f t="shared" si="0"/>
        <v>40480</v>
      </c>
      <c r="E29" s="149">
        <f>[1]накопитель!GA93+[1]накопитель!GC93</f>
        <v>10</v>
      </c>
      <c r="F29" s="149">
        <f>[1]накопитель!IU93+[1]накопитель!IW93</f>
        <v>404.79999999999995</v>
      </c>
      <c r="G29" s="149">
        <f>[1]накопитель!BA93</f>
        <v>47685.714285714275</v>
      </c>
      <c r="H29" s="149">
        <f t="shared" si="1"/>
        <v>47400</v>
      </c>
      <c r="I29" s="149">
        <f>[1]накопитель!GI93+[1]накопитель!GJ93+[1]накопитель!GK93+[1]накопитель!GL93+[1]накопитель!GM93+[1]накопитель!GN93</f>
        <v>1</v>
      </c>
      <c r="J29" s="149">
        <f>[1]накопитель!JC93+[1]накопитель!JD93+[1]накопитель!JE93+[1]накопитель!JF93+[1]накопитель!JG93+[1]накопитель!JH93</f>
        <v>47.4</v>
      </c>
      <c r="K29" s="148" t="e">
        <f>#REF!</f>
        <v>#REF!</v>
      </c>
      <c r="L29" s="149" t="e">
        <f t="shared" si="2"/>
        <v>#REF!</v>
      </c>
      <c r="M29" s="149" t="e">
        <f>#REF!+#REF!</f>
        <v>#REF!</v>
      </c>
      <c r="N29" s="149" t="e">
        <f>#REF!+#REF!</f>
        <v>#REF!</v>
      </c>
      <c r="O29" s="149" t="e">
        <f>#REF!</f>
        <v>#REF!</v>
      </c>
      <c r="P29" s="149" t="e">
        <f t="shared" si="3"/>
        <v>#REF!</v>
      </c>
      <c r="Q29" s="149" t="e">
        <f>#REF!+#REF!+#REF!+#REF!+#REF!+#REF!</f>
        <v>#REF!</v>
      </c>
      <c r="R29" s="150" t="e">
        <f>#REF!+#REF!+#REF!+#REF!+#REF!+#REF!</f>
        <v>#REF!</v>
      </c>
      <c r="S29" s="148" t="e">
        <f t="shared" si="4"/>
        <v>#REF!</v>
      </c>
      <c r="T29" s="149" t="e">
        <f t="shared" si="5"/>
        <v>#REF!</v>
      </c>
      <c r="U29" s="149" t="e">
        <f t="shared" si="6"/>
        <v>#REF!</v>
      </c>
      <c r="V29" s="150" t="e">
        <f t="shared" si="7"/>
        <v>#REF!</v>
      </c>
      <c r="W29" s="175" t="e">
        <f t="shared" si="8"/>
        <v>#REF!</v>
      </c>
      <c r="X29" s="151" t="e">
        <f t="shared" si="9"/>
        <v>#REF!</v>
      </c>
      <c r="Y29" s="151" t="e">
        <f t="shared" si="10"/>
        <v>#REF!</v>
      </c>
      <c r="Z29" s="152" t="e">
        <f t="shared" si="11"/>
        <v>#REF!</v>
      </c>
    </row>
    <row r="30" spans="1:26" s="32" customFormat="1" ht="13.5" thickBot="1" x14ac:dyDescent="0.25">
      <c r="A30" s="141">
        <v>17</v>
      </c>
      <c r="B30" s="137" t="s">
        <v>26</v>
      </c>
      <c r="C30" s="153">
        <f>[1]накопитель!AU94</f>
        <v>50585.674713098539</v>
      </c>
      <c r="D30" s="154">
        <f t="shared" si="0"/>
        <v>84070.588235294112</v>
      </c>
      <c r="E30" s="154">
        <f>[1]накопитель!GA94+[1]накопитель!GC94</f>
        <v>34</v>
      </c>
      <c r="F30" s="154">
        <f>[1]накопитель!IU94+[1]накопитель!IW94</f>
        <v>2858.3999999999996</v>
      </c>
      <c r="G30" s="154">
        <f>[1]накопитель!BA94</f>
        <v>51034.104750304505</v>
      </c>
      <c r="H30" s="154">
        <f t="shared" si="1"/>
        <v>28344.954128440371</v>
      </c>
      <c r="I30" s="154">
        <f>[1]накопитель!GI94+[1]накопитель!GJ94+[1]накопитель!GK94+[1]накопитель!GL94+[1]накопитель!GM94+[1]накопитель!GN94</f>
        <v>54.5</v>
      </c>
      <c r="J30" s="154">
        <f>[1]накопитель!JC94+[1]накопитель!JD94+[1]накопитель!JE94+[1]накопитель!JF94+[1]накопитель!JG94+[1]накопитель!JH94</f>
        <v>1544.8000000000002</v>
      </c>
      <c r="K30" s="153" t="e">
        <f>#REF!</f>
        <v>#REF!</v>
      </c>
      <c r="L30" s="154" t="e">
        <f t="shared" si="2"/>
        <v>#REF!</v>
      </c>
      <c r="M30" s="154" t="e">
        <f>#REF!+#REF!</f>
        <v>#REF!</v>
      </c>
      <c r="N30" s="154" t="e">
        <f>#REF!+#REF!</f>
        <v>#REF!</v>
      </c>
      <c r="O30" s="154" t="e">
        <f>#REF!</f>
        <v>#REF!</v>
      </c>
      <c r="P30" s="154" t="e">
        <f t="shared" si="3"/>
        <v>#REF!</v>
      </c>
      <c r="Q30" s="154" t="e">
        <f>#REF!+#REF!+#REF!+#REF!+#REF!+#REF!</f>
        <v>#REF!</v>
      </c>
      <c r="R30" s="155" t="e">
        <f>#REF!+#REF!+#REF!+#REF!+#REF!+#REF!</f>
        <v>#REF!</v>
      </c>
      <c r="S30" s="153" t="e">
        <f t="shared" si="4"/>
        <v>#REF!</v>
      </c>
      <c r="T30" s="154" t="e">
        <f t="shared" si="5"/>
        <v>#REF!</v>
      </c>
      <c r="U30" s="154" t="e">
        <f t="shared" si="6"/>
        <v>#REF!</v>
      </c>
      <c r="V30" s="155" t="e">
        <f t="shared" si="7"/>
        <v>#REF!</v>
      </c>
      <c r="W30" s="176" t="e">
        <f t="shared" si="8"/>
        <v>#REF!</v>
      </c>
      <c r="X30" s="156" t="e">
        <f t="shared" si="9"/>
        <v>#REF!</v>
      </c>
      <c r="Y30" s="156" t="e">
        <f t="shared" si="10"/>
        <v>#REF!</v>
      </c>
      <c r="Z30" s="157" t="e">
        <f t="shared" si="11"/>
        <v>#REF!</v>
      </c>
    </row>
    <row r="31" spans="1:26" ht="12.75" x14ac:dyDescent="0.2">
      <c r="A31" s="252" t="s">
        <v>8</v>
      </c>
      <c r="B31" s="253"/>
      <c r="C31" s="158">
        <f>[1]накопитель!AU95</f>
        <v>42491.921357670763</v>
      </c>
      <c r="D31" s="159">
        <f t="shared" si="0"/>
        <v>57799.445139664807</v>
      </c>
      <c r="E31" s="159">
        <f>[1]накопитель!GA95+[1]накопитель!GC95</f>
        <v>402.75</v>
      </c>
      <c r="F31" s="159">
        <f>[1]накопитель!IU95+[1]накопитель!IW95</f>
        <v>23278.72653</v>
      </c>
      <c r="G31" s="159">
        <f>[1]накопитель!BA95</f>
        <v>51038.061115725461</v>
      </c>
      <c r="H31" s="159">
        <f t="shared" si="1"/>
        <v>28655.059102695828</v>
      </c>
      <c r="I31" s="159">
        <f>[1]накопитель!GI95+[1]накопитель!GJ95+[1]накопитель!GK95+[1]накопитель!GL95+[1]накопитель!GM95+[1]накопитель!GN95</f>
        <v>1635.1200000000003</v>
      </c>
      <c r="J31" s="159">
        <f>[1]накопитель!JC95+[1]накопитель!JD95+[1]накопитель!JE95+[1]накопитель!JF95+[1]накопитель!JG95+[1]накопитель!JH95</f>
        <v>46854.460240000008</v>
      </c>
      <c r="K31" s="158" t="e">
        <f>#REF!</f>
        <v>#REF!</v>
      </c>
      <c r="L31" s="159" t="e">
        <f t="shared" si="2"/>
        <v>#REF!</v>
      </c>
      <c r="M31" s="159" t="e">
        <f>#REF!+#REF!</f>
        <v>#REF!</v>
      </c>
      <c r="N31" s="159" t="e">
        <f>#REF!+#REF!</f>
        <v>#REF!</v>
      </c>
      <c r="O31" s="159" t="e">
        <f>#REF!</f>
        <v>#REF!</v>
      </c>
      <c r="P31" s="159" t="e">
        <f t="shared" si="3"/>
        <v>#REF!</v>
      </c>
      <c r="Q31" s="159" t="e">
        <f>#REF!+#REF!+#REF!+#REF!+#REF!+#REF!</f>
        <v>#REF!</v>
      </c>
      <c r="R31" s="160" t="e">
        <f>#REF!+#REF!+#REF!+#REF!+#REF!+#REF!</f>
        <v>#REF!</v>
      </c>
      <c r="S31" s="158" t="e">
        <f t="shared" si="4"/>
        <v>#REF!</v>
      </c>
      <c r="T31" s="159" t="e">
        <f t="shared" si="5"/>
        <v>#REF!</v>
      </c>
      <c r="U31" s="159" t="e">
        <f t="shared" si="6"/>
        <v>#REF!</v>
      </c>
      <c r="V31" s="160" t="e">
        <f t="shared" si="7"/>
        <v>#REF!</v>
      </c>
      <c r="W31" s="177" t="e">
        <f t="shared" si="8"/>
        <v>#REF!</v>
      </c>
      <c r="X31" s="161" t="e">
        <f t="shared" si="9"/>
        <v>#REF!</v>
      </c>
      <c r="Y31" s="161" t="e">
        <f t="shared" si="10"/>
        <v>#REF!</v>
      </c>
      <c r="Z31" s="162" t="e">
        <f t="shared" si="11"/>
        <v>#REF!</v>
      </c>
    </row>
    <row r="32" spans="1:26" ht="12.75" x14ac:dyDescent="0.2">
      <c r="A32" s="244" t="s">
        <v>45</v>
      </c>
      <c r="B32" s="245"/>
      <c r="C32" s="163">
        <f>[1]накопитель!AU100</f>
        <v>48480.239209568383</v>
      </c>
      <c r="D32" s="164">
        <f t="shared" si="0"/>
        <v>85407.563025210082</v>
      </c>
      <c r="E32" s="164">
        <f>[1]накопитель!GA100+[1]накопитель!GC100</f>
        <v>47.6</v>
      </c>
      <c r="F32" s="164">
        <f>[1]накопитель!IU100+[1]накопитель!IW100</f>
        <v>4065.4</v>
      </c>
      <c r="G32" s="164">
        <f>[1]накопитель!BA100</f>
        <v>55388.513513513513</v>
      </c>
      <c r="H32" s="164">
        <f t="shared" si="1"/>
        <v>33770.370370370372</v>
      </c>
      <c r="I32" s="164">
        <f>[1]накопитель!GI100+[1]накопитель!GJ100+[1]накопитель!GK100+[1]накопитель!GL100+[1]накопитель!GM100+[1]накопитель!GN100</f>
        <v>189</v>
      </c>
      <c r="J32" s="164">
        <f>[1]накопитель!JC100+[1]накопитель!JD100+[1]накопитель!JE100+[1]накопитель!JF100+[1]накопитель!JG100+[1]накопитель!JH100</f>
        <v>6382.6</v>
      </c>
      <c r="K32" s="163" t="e">
        <f>#REF!</f>
        <v>#REF!</v>
      </c>
      <c r="L32" s="164" t="e">
        <f t="shared" si="2"/>
        <v>#REF!</v>
      </c>
      <c r="M32" s="164" t="e">
        <f>#REF!+#REF!</f>
        <v>#REF!</v>
      </c>
      <c r="N32" s="164" t="e">
        <f>#REF!+#REF!</f>
        <v>#REF!</v>
      </c>
      <c r="O32" s="164" t="e">
        <f>#REF!</f>
        <v>#REF!</v>
      </c>
      <c r="P32" s="164" t="e">
        <f t="shared" si="3"/>
        <v>#REF!</v>
      </c>
      <c r="Q32" s="164" t="e">
        <f>#REF!+#REF!+#REF!+#REF!+#REF!+#REF!</f>
        <v>#REF!</v>
      </c>
      <c r="R32" s="165" t="e">
        <f>#REF!+#REF!+#REF!+#REF!+#REF!+#REF!</f>
        <v>#REF!</v>
      </c>
      <c r="S32" s="163" t="e">
        <f t="shared" si="4"/>
        <v>#REF!</v>
      </c>
      <c r="T32" s="164" t="e">
        <f t="shared" si="5"/>
        <v>#REF!</v>
      </c>
      <c r="U32" s="164" t="e">
        <f t="shared" si="6"/>
        <v>#REF!</v>
      </c>
      <c r="V32" s="165" t="e">
        <f t="shared" si="7"/>
        <v>#REF!</v>
      </c>
      <c r="W32" s="178" t="e">
        <f t="shared" si="8"/>
        <v>#REF!</v>
      </c>
      <c r="X32" s="166" t="e">
        <f t="shared" si="9"/>
        <v>#REF!</v>
      </c>
      <c r="Y32" s="166" t="e">
        <f t="shared" si="10"/>
        <v>#REF!</v>
      </c>
      <c r="Z32" s="167" t="e">
        <f t="shared" si="11"/>
        <v>#REF!</v>
      </c>
    </row>
    <row r="33" spans="1:26" ht="13.5" thickBot="1" x14ac:dyDescent="0.25">
      <c r="A33" s="246" t="s">
        <v>9</v>
      </c>
      <c r="B33" s="247"/>
      <c r="C33" s="168">
        <f>[1]накопитель!AU101</f>
        <v>43021.558111548002</v>
      </c>
      <c r="D33" s="169">
        <f t="shared" si="0"/>
        <v>60717.500899300547</v>
      </c>
      <c r="E33" s="169">
        <f>[1]накопитель!GA101+[1]накопитель!GC101</f>
        <v>450.35</v>
      </c>
      <c r="F33" s="169">
        <f>[1]накопитель!IU101+[1]накопитель!IW101</f>
        <v>27344.126530000001</v>
      </c>
      <c r="G33" s="169">
        <f>[1]накопитель!BA101</f>
        <v>51348.508759880016</v>
      </c>
      <c r="H33" s="169">
        <f t="shared" si="1"/>
        <v>29185.064710655002</v>
      </c>
      <c r="I33" s="169">
        <f>[1]накопитель!GI101+[1]накопитель!GJ101+[1]накопитель!GK101+[1]накопитель!GL101+[1]накопитель!GM101+[1]накопитель!GN101</f>
        <v>1824.1200000000003</v>
      </c>
      <c r="J33" s="169">
        <f>[1]накопитель!JC101+[1]накопитель!JD101+[1]накопитель!JE101+[1]накопитель!JF101+[1]накопитель!JG101+[1]накопитель!JH101</f>
        <v>53237.060240000013</v>
      </c>
      <c r="K33" s="168" t="e">
        <f>#REF!</f>
        <v>#REF!</v>
      </c>
      <c r="L33" s="169" t="e">
        <f t="shared" si="2"/>
        <v>#REF!</v>
      </c>
      <c r="M33" s="169" t="e">
        <f>#REF!+#REF!</f>
        <v>#REF!</v>
      </c>
      <c r="N33" s="169" t="e">
        <f>#REF!+#REF!</f>
        <v>#REF!</v>
      </c>
      <c r="O33" s="169" t="e">
        <f>#REF!</f>
        <v>#REF!</v>
      </c>
      <c r="P33" s="169" t="e">
        <f t="shared" si="3"/>
        <v>#REF!</v>
      </c>
      <c r="Q33" s="169" t="e">
        <f>#REF!+#REF!+#REF!+#REF!+#REF!+#REF!</f>
        <v>#REF!</v>
      </c>
      <c r="R33" s="170" t="e">
        <f>#REF!+#REF!+#REF!+#REF!+#REF!+#REF!</f>
        <v>#REF!</v>
      </c>
      <c r="S33" s="168" t="e">
        <f t="shared" si="4"/>
        <v>#REF!</v>
      </c>
      <c r="T33" s="169" t="e">
        <f t="shared" si="5"/>
        <v>#REF!</v>
      </c>
      <c r="U33" s="169" t="e">
        <f t="shared" si="6"/>
        <v>#REF!</v>
      </c>
      <c r="V33" s="170" t="e">
        <f t="shared" si="7"/>
        <v>#REF!</v>
      </c>
      <c r="W33" s="179" t="e">
        <f t="shared" si="8"/>
        <v>#REF!</v>
      </c>
      <c r="X33" s="171" t="e">
        <f t="shared" si="9"/>
        <v>#REF!</v>
      </c>
      <c r="Y33" s="171" t="e">
        <f t="shared" si="10"/>
        <v>#REF!</v>
      </c>
      <c r="Z33" s="172" t="e">
        <f t="shared" si="11"/>
        <v>#REF!</v>
      </c>
    </row>
    <row r="34" spans="1:26" x14ac:dyDescent="0.2">
      <c r="A34" s="29"/>
      <c r="B34" s="29"/>
    </row>
    <row r="35" spans="1:26" x14ac:dyDescent="0.2">
      <c r="A35" s="29"/>
      <c r="B35" s="29"/>
    </row>
    <row r="36" spans="1:26" x14ac:dyDescent="0.2">
      <c r="A36" s="29"/>
      <c r="B36" s="29"/>
    </row>
  </sheetData>
  <mergeCells count="51">
    <mergeCell ref="S19:V19"/>
    <mergeCell ref="S25:V25"/>
    <mergeCell ref="W19:Z19"/>
    <mergeCell ref="W25:Z25"/>
    <mergeCell ref="N7:N9"/>
    <mergeCell ref="Q7:Q9"/>
    <mergeCell ref="R7:R9"/>
    <mergeCell ref="K25:R25"/>
    <mergeCell ref="A32:B32"/>
    <mergeCell ref="A33:B33"/>
    <mergeCell ref="W6:W9"/>
    <mergeCell ref="X6:Z6"/>
    <mergeCell ref="D7:D9"/>
    <mergeCell ref="G7:G9"/>
    <mergeCell ref="H7:H9"/>
    <mergeCell ref="L7:L9"/>
    <mergeCell ref="O7:O9"/>
    <mergeCell ref="P7:P9"/>
    <mergeCell ref="T7:T9"/>
    <mergeCell ref="U7:U9"/>
    <mergeCell ref="C6:C9"/>
    <mergeCell ref="D6:H6"/>
    <mergeCell ref="K6:K9"/>
    <mergeCell ref="A31:B31"/>
    <mergeCell ref="A4:A9"/>
    <mergeCell ref="B4:B9"/>
    <mergeCell ref="C5:J5"/>
    <mergeCell ref="K5:R5"/>
    <mergeCell ref="C4:R4"/>
    <mergeCell ref="L6:R6"/>
    <mergeCell ref="E7:E9"/>
    <mergeCell ref="F7:F9"/>
    <mergeCell ref="I7:I9"/>
    <mergeCell ref="J7:J9"/>
    <mergeCell ref="M7:M9"/>
    <mergeCell ref="A1:Z2"/>
    <mergeCell ref="K11:R11"/>
    <mergeCell ref="S11:V11"/>
    <mergeCell ref="W11:Z11"/>
    <mergeCell ref="K19:R19"/>
    <mergeCell ref="S4:Z4"/>
    <mergeCell ref="S5:V5"/>
    <mergeCell ref="W5:Z5"/>
    <mergeCell ref="A3:Z3"/>
    <mergeCell ref="X7:X9"/>
    <mergeCell ref="Y7:Y9"/>
    <mergeCell ref="Z7:Z9"/>
    <mergeCell ref="S6:S9"/>
    <mergeCell ref="T6:V6"/>
    <mergeCell ref="V7:V9"/>
    <mergeCell ref="G11:J1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view="pageBreakPreview" zoomScaleNormal="100" zoomScaleSheetLayoutView="100" workbookViewId="0">
      <selection sqref="A1:AD1"/>
    </sheetView>
  </sheetViews>
  <sheetFormatPr defaultColWidth="5.28515625" defaultRowHeight="12" outlineLevelRow="1" outlineLevelCol="1" x14ac:dyDescent="0.2"/>
  <cols>
    <col min="1" max="1" width="3.140625" style="3" customWidth="1"/>
    <col min="2" max="2" width="23.5703125" style="4" customWidth="1"/>
    <col min="3" max="3" width="6.28515625" style="2" customWidth="1"/>
    <col min="4" max="4" width="5.85546875" style="2" customWidth="1"/>
    <col min="5" max="6" width="5.85546875" style="2" hidden="1" customWidth="1" outlineLevel="1"/>
    <col min="7" max="7" width="6" style="2" customWidth="1" collapsed="1"/>
    <col min="8" max="9" width="6.42578125" style="2" customWidth="1"/>
    <col min="10" max="11" width="6.42578125" style="2" hidden="1" customWidth="1" outlineLevel="1"/>
    <col min="12" max="12" width="6.42578125" style="2" customWidth="1" collapsed="1"/>
    <col min="13" max="13" width="5.85546875" style="2" customWidth="1"/>
    <col min="14" max="15" width="5.85546875" style="2" hidden="1" customWidth="1" outlineLevel="1"/>
    <col min="16" max="16" width="6" style="2" customWidth="1" collapsed="1"/>
    <col min="17" max="18" width="6.42578125" style="2" customWidth="1"/>
    <col min="19" max="20" width="6.42578125" style="2" hidden="1" customWidth="1" outlineLevel="1"/>
    <col min="21" max="21" width="6.140625" style="2" customWidth="1" collapsed="1"/>
    <col min="22" max="22" width="5.85546875" style="2" customWidth="1"/>
    <col min="23" max="23" width="6" style="2" customWidth="1"/>
    <col min="24" max="26" width="6.42578125" style="2" customWidth="1"/>
    <col min="27" max="27" width="5.85546875" style="2" customWidth="1"/>
    <col min="28" max="28" width="6" style="2" customWidth="1"/>
    <col min="29" max="30" width="6.42578125" style="2" customWidth="1"/>
    <col min="31" max="31" width="6.7109375" style="2" customWidth="1"/>
    <col min="32" max="16384" width="5.28515625" style="2"/>
  </cols>
  <sheetData>
    <row r="1" spans="1:30" ht="33" customHeight="1" x14ac:dyDescent="0.2">
      <c r="A1" s="184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</row>
    <row r="2" spans="1:30" ht="4.5" customHeight="1" x14ac:dyDescent="0.2"/>
    <row r="3" spans="1:30" ht="18.75" customHeight="1" thickBot="1" x14ac:dyDescent="0.35">
      <c r="A3" s="210" t="s">
        <v>36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</row>
    <row r="4" spans="1:30" ht="12" customHeight="1" thickBot="1" x14ac:dyDescent="0.25">
      <c r="A4" s="185" t="s">
        <v>3</v>
      </c>
      <c r="B4" s="187" t="s">
        <v>4</v>
      </c>
      <c r="C4" s="262" t="s">
        <v>68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4"/>
      <c r="U4" s="192" t="s">
        <v>27</v>
      </c>
      <c r="V4" s="193"/>
      <c r="W4" s="193"/>
      <c r="X4" s="193"/>
      <c r="Y4" s="193"/>
      <c r="Z4" s="193"/>
      <c r="AA4" s="193"/>
      <c r="AB4" s="193"/>
      <c r="AC4" s="193"/>
      <c r="AD4" s="194"/>
    </row>
    <row r="5" spans="1:30" x14ac:dyDescent="0.2">
      <c r="A5" s="186"/>
      <c r="B5" s="188"/>
      <c r="C5" s="259" t="s">
        <v>65</v>
      </c>
      <c r="D5" s="260"/>
      <c r="E5" s="260"/>
      <c r="F5" s="260"/>
      <c r="G5" s="260"/>
      <c r="H5" s="260"/>
      <c r="I5" s="260"/>
      <c r="J5" s="260"/>
      <c r="K5" s="261"/>
      <c r="L5" s="259" t="s">
        <v>67</v>
      </c>
      <c r="M5" s="260"/>
      <c r="N5" s="260"/>
      <c r="O5" s="260"/>
      <c r="P5" s="260"/>
      <c r="Q5" s="260"/>
      <c r="R5" s="260"/>
      <c r="S5" s="260"/>
      <c r="T5" s="261"/>
      <c r="U5" s="195" t="s">
        <v>60</v>
      </c>
      <c r="V5" s="196"/>
      <c r="W5" s="196"/>
      <c r="X5" s="196"/>
      <c r="Y5" s="258"/>
      <c r="Z5" s="195" t="s">
        <v>46</v>
      </c>
      <c r="AA5" s="196"/>
      <c r="AB5" s="196"/>
      <c r="AC5" s="196"/>
      <c r="AD5" s="197"/>
    </row>
    <row r="6" spans="1:30" ht="12.75" customHeight="1" x14ac:dyDescent="0.2">
      <c r="A6" s="186"/>
      <c r="B6" s="188"/>
      <c r="C6" s="201" t="s">
        <v>38</v>
      </c>
      <c r="D6" s="257" t="s">
        <v>1</v>
      </c>
      <c r="E6" s="257"/>
      <c r="F6" s="257"/>
      <c r="G6" s="257"/>
      <c r="H6" s="257"/>
      <c r="I6" s="257"/>
      <c r="J6" s="180"/>
      <c r="K6" s="181"/>
      <c r="L6" s="201" t="s">
        <v>38</v>
      </c>
      <c r="M6" s="257" t="s">
        <v>1</v>
      </c>
      <c r="N6" s="257"/>
      <c r="O6" s="257"/>
      <c r="P6" s="257"/>
      <c r="Q6" s="257"/>
      <c r="R6" s="257"/>
      <c r="S6" s="180"/>
      <c r="T6" s="181"/>
      <c r="U6" s="201" t="s">
        <v>38</v>
      </c>
      <c r="V6" s="257" t="s">
        <v>1</v>
      </c>
      <c r="W6" s="257"/>
      <c r="X6" s="257"/>
      <c r="Y6" s="286"/>
      <c r="Z6" s="201" t="s">
        <v>38</v>
      </c>
      <c r="AA6" s="257" t="s">
        <v>1</v>
      </c>
      <c r="AB6" s="257"/>
      <c r="AC6" s="257"/>
      <c r="AD6" s="281"/>
    </row>
    <row r="7" spans="1:30" ht="12.6" customHeight="1" x14ac:dyDescent="0.2">
      <c r="A7" s="186"/>
      <c r="B7" s="188"/>
      <c r="C7" s="201"/>
      <c r="D7" s="199" t="s">
        <v>50</v>
      </c>
      <c r="E7" s="266" t="s">
        <v>29</v>
      </c>
      <c r="F7" s="266" t="s">
        <v>30</v>
      </c>
      <c r="G7" s="202" t="s">
        <v>2</v>
      </c>
      <c r="H7" s="202"/>
      <c r="I7" s="198" t="s">
        <v>53</v>
      </c>
      <c r="J7" s="266" t="s">
        <v>29</v>
      </c>
      <c r="K7" s="283" t="s">
        <v>30</v>
      </c>
      <c r="L7" s="201"/>
      <c r="M7" s="199" t="s">
        <v>50</v>
      </c>
      <c r="N7" s="266" t="s">
        <v>29</v>
      </c>
      <c r="O7" s="266" t="s">
        <v>30</v>
      </c>
      <c r="P7" s="202" t="s">
        <v>2</v>
      </c>
      <c r="Q7" s="202"/>
      <c r="R7" s="198" t="s">
        <v>53</v>
      </c>
      <c r="S7" s="266" t="s">
        <v>29</v>
      </c>
      <c r="T7" s="283" t="s">
        <v>30</v>
      </c>
      <c r="U7" s="201"/>
      <c r="V7" s="199" t="s">
        <v>50</v>
      </c>
      <c r="W7" s="202" t="s">
        <v>2</v>
      </c>
      <c r="X7" s="202"/>
      <c r="Y7" s="282" t="s">
        <v>53</v>
      </c>
      <c r="Z7" s="201"/>
      <c r="AA7" s="199" t="s">
        <v>50</v>
      </c>
      <c r="AB7" s="202" t="s">
        <v>2</v>
      </c>
      <c r="AC7" s="202"/>
      <c r="AD7" s="265" t="s">
        <v>53</v>
      </c>
    </row>
    <row r="8" spans="1:30" ht="10.5" customHeight="1" x14ac:dyDescent="0.2">
      <c r="A8" s="186"/>
      <c r="B8" s="188"/>
      <c r="C8" s="201"/>
      <c r="D8" s="199"/>
      <c r="E8" s="267"/>
      <c r="F8" s="267"/>
      <c r="G8" s="200" t="s">
        <v>55</v>
      </c>
      <c r="H8" s="200" t="s">
        <v>40</v>
      </c>
      <c r="I8" s="198"/>
      <c r="J8" s="267"/>
      <c r="K8" s="284"/>
      <c r="L8" s="201"/>
      <c r="M8" s="199"/>
      <c r="N8" s="267"/>
      <c r="O8" s="267"/>
      <c r="P8" s="200" t="s">
        <v>55</v>
      </c>
      <c r="Q8" s="200" t="s">
        <v>40</v>
      </c>
      <c r="R8" s="198"/>
      <c r="S8" s="267"/>
      <c r="T8" s="284"/>
      <c r="U8" s="201"/>
      <c r="V8" s="199"/>
      <c r="W8" s="200" t="s">
        <v>55</v>
      </c>
      <c r="X8" s="200" t="s">
        <v>40</v>
      </c>
      <c r="Y8" s="282"/>
      <c r="Z8" s="201"/>
      <c r="AA8" s="199"/>
      <c r="AB8" s="200" t="s">
        <v>55</v>
      </c>
      <c r="AC8" s="200" t="s">
        <v>40</v>
      </c>
      <c r="AD8" s="265"/>
    </row>
    <row r="9" spans="1:30" ht="12.6" customHeight="1" x14ac:dyDescent="0.2">
      <c r="A9" s="186"/>
      <c r="B9" s="188"/>
      <c r="C9" s="201"/>
      <c r="D9" s="199"/>
      <c r="E9" s="267"/>
      <c r="F9" s="267"/>
      <c r="G9" s="200"/>
      <c r="H9" s="200"/>
      <c r="I9" s="198"/>
      <c r="J9" s="267"/>
      <c r="K9" s="284"/>
      <c r="L9" s="201"/>
      <c r="M9" s="199"/>
      <c r="N9" s="267"/>
      <c r="O9" s="267"/>
      <c r="P9" s="200"/>
      <c r="Q9" s="200"/>
      <c r="R9" s="198"/>
      <c r="S9" s="267"/>
      <c r="T9" s="284"/>
      <c r="U9" s="201"/>
      <c r="V9" s="199"/>
      <c r="W9" s="200"/>
      <c r="X9" s="200"/>
      <c r="Y9" s="282"/>
      <c r="Z9" s="201"/>
      <c r="AA9" s="199"/>
      <c r="AB9" s="200"/>
      <c r="AC9" s="200"/>
      <c r="AD9" s="265"/>
    </row>
    <row r="10" spans="1:30" ht="12" customHeight="1" x14ac:dyDescent="0.2">
      <c r="A10" s="186"/>
      <c r="B10" s="188"/>
      <c r="C10" s="201"/>
      <c r="D10" s="199"/>
      <c r="E10" s="268"/>
      <c r="F10" s="268"/>
      <c r="G10" s="200"/>
      <c r="H10" s="200"/>
      <c r="I10" s="198"/>
      <c r="J10" s="268"/>
      <c r="K10" s="285"/>
      <c r="L10" s="201"/>
      <c r="M10" s="199"/>
      <c r="N10" s="268"/>
      <c r="O10" s="268"/>
      <c r="P10" s="200"/>
      <c r="Q10" s="200"/>
      <c r="R10" s="198"/>
      <c r="S10" s="268"/>
      <c r="T10" s="285"/>
      <c r="U10" s="201"/>
      <c r="V10" s="199"/>
      <c r="W10" s="200"/>
      <c r="X10" s="200"/>
      <c r="Y10" s="282"/>
      <c r="Z10" s="201"/>
      <c r="AA10" s="199"/>
      <c r="AB10" s="200"/>
      <c r="AC10" s="200"/>
      <c r="AD10" s="265"/>
    </row>
    <row r="11" spans="1:30" s="9" customFormat="1" ht="8.85" customHeight="1" x14ac:dyDescent="0.2">
      <c r="A11" s="47">
        <v>1</v>
      </c>
      <c r="B11" s="53">
        <v>2</v>
      </c>
      <c r="C11" s="54">
        <v>3</v>
      </c>
      <c r="D11" s="6">
        <v>4</v>
      </c>
      <c r="E11" s="6"/>
      <c r="F11" s="6"/>
      <c r="G11" s="7">
        <v>5</v>
      </c>
      <c r="H11" s="8">
        <v>6</v>
      </c>
      <c r="I11" s="6">
        <v>7</v>
      </c>
      <c r="J11" s="6"/>
      <c r="K11" s="50"/>
      <c r="L11" s="55">
        <v>8</v>
      </c>
      <c r="M11" s="8">
        <v>9</v>
      </c>
      <c r="N11" s="8"/>
      <c r="O11" s="8"/>
      <c r="P11" s="6">
        <v>10</v>
      </c>
      <c r="Q11" s="7">
        <v>11</v>
      </c>
      <c r="R11" s="8">
        <v>12</v>
      </c>
      <c r="S11" s="8"/>
      <c r="T11" s="56"/>
      <c r="U11" s="47">
        <v>13</v>
      </c>
      <c r="V11" s="7">
        <v>14</v>
      </c>
      <c r="W11" s="8">
        <v>15</v>
      </c>
      <c r="X11" s="6">
        <v>16</v>
      </c>
      <c r="Y11" s="53">
        <v>17</v>
      </c>
      <c r="Z11" s="54">
        <v>18</v>
      </c>
      <c r="AA11" s="6">
        <v>19</v>
      </c>
      <c r="AB11" s="7">
        <v>20</v>
      </c>
      <c r="AC11" s="8">
        <v>21</v>
      </c>
      <c r="AD11" s="50">
        <v>22</v>
      </c>
    </row>
    <row r="12" spans="1:30" s="23" customFormat="1" ht="12.75" customHeight="1" x14ac:dyDescent="0.2">
      <c r="A12" s="59" t="s">
        <v>5</v>
      </c>
      <c r="B12" s="60"/>
      <c r="C12" s="59"/>
      <c r="D12" s="60"/>
      <c r="E12" s="60"/>
      <c r="F12" s="60"/>
      <c r="G12" s="60"/>
      <c r="H12" s="60"/>
      <c r="I12" s="60"/>
      <c r="J12" s="60"/>
      <c r="K12" s="61"/>
      <c r="L12" s="59"/>
      <c r="M12" s="60"/>
      <c r="N12" s="60"/>
      <c r="O12" s="60"/>
      <c r="P12" s="60"/>
      <c r="Q12" s="60"/>
      <c r="R12" s="60"/>
      <c r="S12" s="60"/>
      <c r="T12" s="61"/>
      <c r="U12" s="59"/>
      <c r="V12" s="60"/>
      <c r="W12" s="60"/>
      <c r="X12" s="60"/>
      <c r="Y12" s="60"/>
      <c r="Z12" s="59"/>
      <c r="AA12" s="60"/>
      <c r="AB12" s="60"/>
      <c r="AC12" s="60"/>
      <c r="AD12" s="61"/>
    </row>
    <row r="13" spans="1:30" s="1" customFormat="1" ht="12.75" x14ac:dyDescent="0.2">
      <c r="A13" s="62">
        <v>1</v>
      </c>
      <c r="B13" s="63" t="s">
        <v>10</v>
      </c>
      <c r="C13" s="92">
        <f>'[1]ВЫБОРКА 2019 к 2018 СТАТ'!I12</f>
        <v>44145.281650415025</v>
      </c>
      <c r="D13" s="93">
        <f>F13/E13*1000</f>
        <v>76690.426758938862</v>
      </c>
      <c r="E13" s="93">
        <f>[1]накопитель!GA35+[1]накопитель!GC35</f>
        <v>433.5</v>
      </c>
      <c r="F13" s="93">
        <f>[1]накопитель!IU35+[1]накопитель!IW35</f>
        <v>33245.299999999996</v>
      </c>
      <c r="G13" s="93">
        <f>[1]накопитель!BA35</f>
        <v>46066.077441077447</v>
      </c>
      <c r="H13" s="93">
        <f>[1]накопитель!BC35</f>
        <v>48422.215613382905</v>
      </c>
      <c r="I13" s="93">
        <f>K13/J13*1000</f>
        <v>29332.832890634028</v>
      </c>
      <c r="J13" s="93">
        <f>[1]накопитель!GI35+[1]накопитель!GJ35+[1]накопитель!GK35+[1]накопитель!GL35+[1]накопитель!GM35+[1]накопитель!GN35</f>
        <v>1731.8</v>
      </c>
      <c r="K13" s="93">
        <f>[1]накопитель!JC35+[1]накопитель!JD35+[1]накопитель!JE35+[1]накопитель!JF35+[1]накопитель!JG35+[1]накопитель!JH35</f>
        <v>50798.600000000006</v>
      </c>
      <c r="L13" s="92" t="e">
        <f>#REF!</f>
        <v>#REF!</v>
      </c>
      <c r="M13" s="93" t="e">
        <f>O13/N13*1000</f>
        <v>#REF!</v>
      </c>
      <c r="N13" s="93" t="e">
        <f>#REF!+#REF!</f>
        <v>#REF!</v>
      </c>
      <c r="O13" s="93" t="e">
        <f>#REF!+#REF!</f>
        <v>#REF!</v>
      </c>
      <c r="P13" s="93" t="e">
        <f>#REF!</f>
        <v>#REF!</v>
      </c>
      <c r="Q13" s="93" t="e">
        <f>#REF!</f>
        <v>#REF!</v>
      </c>
      <c r="R13" s="93" t="e">
        <f>T13/S13*1000</f>
        <v>#REF!</v>
      </c>
      <c r="S13" s="93" t="e">
        <f>#REF!+#REF!+#REF!+#REF!+#REF!+#REF!</f>
        <v>#REF!</v>
      </c>
      <c r="T13" s="94" t="e">
        <f>#REF!+#REF!+#REF!+#REF!+#REF!+#REF!</f>
        <v>#REF!</v>
      </c>
      <c r="U13" s="92" t="e">
        <f>L13-C13</f>
        <v>#REF!</v>
      </c>
      <c r="V13" s="93" t="e">
        <f>M13-D13</f>
        <v>#REF!</v>
      </c>
      <c r="W13" s="93" t="e">
        <f>P13-G13</f>
        <v>#REF!</v>
      </c>
      <c r="X13" s="93" t="e">
        <f>Q13-H13</f>
        <v>#REF!</v>
      </c>
      <c r="Y13" s="51" t="e">
        <f>R13-I13</f>
        <v>#REF!</v>
      </c>
      <c r="Z13" s="87" t="e">
        <f>L13/C13-100%</f>
        <v>#REF!</v>
      </c>
      <c r="AA13" s="77" t="e">
        <f>M13/D13-100%</f>
        <v>#REF!</v>
      </c>
      <c r="AB13" s="77" t="e">
        <f>P13/G13-100%</f>
        <v>#REF!</v>
      </c>
      <c r="AC13" s="77" t="e">
        <f>Q13/H13-100%</f>
        <v>#REF!</v>
      </c>
      <c r="AD13" s="78" t="e">
        <f>R13/I13-100%</f>
        <v>#REF!</v>
      </c>
    </row>
    <row r="14" spans="1:30" s="1" customFormat="1" ht="12.75" x14ac:dyDescent="0.2">
      <c r="A14" s="62">
        <v>2</v>
      </c>
      <c r="B14" s="63" t="s">
        <v>11</v>
      </c>
      <c r="C14" s="92">
        <f>'[1]ВЫБОРКА 2019 к 2018 СТАТ'!I13</f>
        <v>49367.797882097904</v>
      </c>
      <c r="D14" s="93">
        <f t="shared" ref="D14:D34" si="0">F14/E14*1000</f>
        <v>99656.451612903242</v>
      </c>
      <c r="E14" s="93">
        <f>[1]накопитель!GA36+[1]накопитель!GC36</f>
        <v>62</v>
      </c>
      <c r="F14" s="93">
        <f>[1]накопитель!IU36+[1]накопитель!IW36</f>
        <v>6178.7000000000007</v>
      </c>
      <c r="G14" s="93">
        <f>[1]накопитель!BA36</f>
        <v>51714.285714285717</v>
      </c>
      <c r="H14" s="93">
        <f>[1]накопитель!BC36</f>
        <v>51890.504134435854</v>
      </c>
      <c r="I14" s="93">
        <f t="shared" ref="I14:I34" si="1">K14/J14*1000</f>
        <v>28699.589775954562</v>
      </c>
      <c r="J14" s="93">
        <f>[1]накопитель!GI36+[1]накопитель!GJ36+[1]накопитель!GK36+[1]накопитель!GL36+[1]накопитель!GM36+[1]накопитель!GN36</f>
        <v>316.89999999999998</v>
      </c>
      <c r="K14" s="93">
        <f>[1]накопитель!JC36+[1]накопитель!JD36+[1]накопитель!JE36+[1]накопитель!JF36+[1]накопитель!JG36+[1]накопитель!JH36</f>
        <v>9094.9</v>
      </c>
      <c r="L14" s="92" t="e">
        <f>#REF!</f>
        <v>#REF!</v>
      </c>
      <c r="M14" s="93" t="e">
        <f t="shared" ref="M14:M34" si="2">O14/N14*1000</f>
        <v>#REF!</v>
      </c>
      <c r="N14" s="93" t="e">
        <f>#REF!+#REF!</f>
        <v>#REF!</v>
      </c>
      <c r="O14" s="93" t="e">
        <f>#REF!+#REF!</f>
        <v>#REF!</v>
      </c>
      <c r="P14" s="93" t="e">
        <f>#REF!</f>
        <v>#REF!</v>
      </c>
      <c r="Q14" s="93" t="e">
        <f>#REF!</f>
        <v>#REF!</v>
      </c>
      <c r="R14" s="93" t="e">
        <f t="shared" ref="R14:R32" si="3">T14/S14*1000</f>
        <v>#REF!</v>
      </c>
      <c r="S14" s="93" t="e">
        <f>#REF!+#REF!+#REF!+#REF!+#REF!+#REF!</f>
        <v>#REF!</v>
      </c>
      <c r="T14" s="94" t="e">
        <f>#REF!+#REF!+#REF!+#REF!+#REF!+#REF!</f>
        <v>#REF!</v>
      </c>
      <c r="U14" s="92" t="e">
        <f t="shared" ref="U14:U34" si="4">L14-C14</f>
        <v>#REF!</v>
      </c>
      <c r="V14" s="93" t="e">
        <f t="shared" ref="V14:V34" si="5">M14-D14</f>
        <v>#REF!</v>
      </c>
      <c r="W14" s="93" t="e">
        <f t="shared" ref="W14:W34" si="6">P14-G14</f>
        <v>#REF!</v>
      </c>
      <c r="X14" s="93" t="e">
        <f t="shared" ref="X14:X34" si="7">Q14-H14</f>
        <v>#REF!</v>
      </c>
      <c r="Y14" s="51" t="e">
        <f t="shared" ref="Y14:Y34" si="8">R14-I14</f>
        <v>#REF!</v>
      </c>
      <c r="Z14" s="87" t="e">
        <f t="shared" ref="Z14:Z34" si="9">L14/C14-100%</f>
        <v>#REF!</v>
      </c>
      <c r="AA14" s="77" t="e">
        <f t="shared" ref="AA14:AA34" si="10">M14/D14-100%</f>
        <v>#REF!</v>
      </c>
      <c r="AB14" s="77" t="e">
        <f t="shared" ref="AB14:AB34" si="11">P14/G14-100%</f>
        <v>#REF!</v>
      </c>
      <c r="AC14" s="77" t="e">
        <f t="shared" ref="AC14:AC34" si="12">Q14/H14-100%</f>
        <v>#REF!</v>
      </c>
      <c r="AD14" s="78" t="e">
        <f t="shared" ref="AD14:AD34" si="13">R14/I14-100%</f>
        <v>#REF!</v>
      </c>
    </row>
    <row r="15" spans="1:30" s="1" customFormat="1" ht="12.75" x14ac:dyDescent="0.2">
      <c r="A15" s="62">
        <v>3</v>
      </c>
      <c r="B15" s="63" t="s">
        <v>12</v>
      </c>
      <c r="C15" s="92">
        <f>'[1]ВЫБОРКА 2019 к 2018 СТАТ'!I14</f>
        <v>47288.216560509551</v>
      </c>
      <c r="D15" s="93">
        <f t="shared" si="0"/>
        <v>79590.909090909088</v>
      </c>
      <c r="E15" s="93">
        <f>[1]накопитель!GA37+[1]накопитель!GC37</f>
        <v>66</v>
      </c>
      <c r="F15" s="93">
        <f>[1]накопитель!IU37+[1]накопитель!IW37</f>
        <v>5253</v>
      </c>
      <c r="G15" s="93">
        <f>[1]накопитель!BA37</f>
        <v>52551.410373066421</v>
      </c>
      <c r="H15" s="93">
        <f>[1]накопитель!BC37</f>
        <v>52666.31989596878</v>
      </c>
      <c r="I15" s="93">
        <f t="shared" si="1"/>
        <v>27806.451612903224</v>
      </c>
      <c r="J15" s="93">
        <f>[1]накопитель!GI37+[1]накопитель!GJ37+[1]накопитель!GK37+[1]накопитель!GL37+[1]накопитель!GM37+[1]накопитель!GN37</f>
        <v>248</v>
      </c>
      <c r="K15" s="93">
        <f>[1]накопитель!JC37+[1]накопитель!JD37+[1]накопитель!JE37+[1]накопитель!JF37+[1]накопитель!JG37+[1]накопитель!JH37</f>
        <v>6896</v>
      </c>
      <c r="L15" s="92" t="e">
        <f>#REF!</f>
        <v>#REF!</v>
      </c>
      <c r="M15" s="93" t="e">
        <f t="shared" si="2"/>
        <v>#REF!</v>
      </c>
      <c r="N15" s="93" t="e">
        <f>#REF!+#REF!</f>
        <v>#REF!</v>
      </c>
      <c r="O15" s="93" t="e">
        <f>#REF!+#REF!</f>
        <v>#REF!</v>
      </c>
      <c r="P15" s="93" t="e">
        <f>#REF!</f>
        <v>#REF!</v>
      </c>
      <c r="Q15" s="93" t="e">
        <f>#REF!</f>
        <v>#REF!</v>
      </c>
      <c r="R15" s="93" t="e">
        <f t="shared" si="3"/>
        <v>#REF!</v>
      </c>
      <c r="S15" s="93" t="e">
        <f>#REF!+#REF!+#REF!+#REF!+#REF!+#REF!</f>
        <v>#REF!</v>
      </c>
      <c r="T15" s="94" t="e">
        <f>#REF!+#REF!+#REF!+#REF!+#REF!+#REF!</f>
        <v>#REF!</v>
      </c>
      <c r="U15" s="92" t="e">
        <f t="shared" si="4"/>
        <v>#REF!</v>
      </c>
      <c r="V15" s="93" t="e">
        <f t="shared" si="5"/>
        <v>#REF!</v>
      </c>
      <c r="W15" s="93" t="e">
        <f t="shared" si="6"/>
        <v>#REF!</v>
      </c>
      <c r="X15" s="93" t="e">
        <f t="shared" si="7"/>
        <v>#REF!</v>
      </c>
      <c r="Y15" s="51" t="e">
        <f t="shared" si="8"/>
        <v>#REF!</v>
      </c>
      <c r="Z15" s="87" t="e">
        <f t="shared" si="9"/>
        <v>#REF!</v>
      </c>
      <c r="AA15" s="77" t="e">
        <f t="shared" si="10"/>
        <v>#REF!</v>
      </c>
      <c r="AB15" s="77" t="e">
        <f t="shared" si="11"/>
        <v>#REF!</v>
      </c>
      <c r="AC15" s="77" t="e">
        <f t="shared" si="12"/>
        <v>#REF!</v>
      </c>
      <c r="AD15" s="78" t="e">
        <f t="shared" si="13"/>
        <v>#REF!</v>
      </c>
    </row>
    <row r="16" spans="1:30" s="1" customFormat="1" ht="12.75" x14ac:dyDescent="0.2">
      <c r="A16" s="62">
        <v>4</v>
      </c>
      <c r="B16" s="63" t="s">
        <v>13</v>
      </c>
      <c r="C16" s="92">
        <f>'[1]ВЫБОРКА 2019 к 2018 СТАТ'!I15</f>
        <v>43718.245455571858</v>
      </c>
      <c r="D16" s="93">
        <f t="shared" si="0"/>
        <v>64684.090909090912</v>
      </c>
      <c r="E16" s="93">
        <f>[1]накопитель!GA38+[1]накопитель!GC38</f>
        <v>22</v>
      </c>
      <c r="F16" s="93">
        <f>[1]накопитель!IU38+[1]накопитель!IW38</f>
        <v>1423.05</v>
      </c>
      <c r="G16" s="93">
        <f>[1]накопитель!BA38</f>
        <v>51492.147349505838</v>
      </c>
      <c r="H16" s="93">
        <f>[1]накопитель!BC38</f>
        <v>53043.779527559054</v>
      </c>
      <c r="I16" s="93">
        <f t="shared" si="1"/>
        <v>29017.000475840287</v>
      </c>
      <c r="J16" s="93">
        <f>[1]накопитель!GI38+[1]накопитель!GJ38+[1]накопитель!GK38+[1]накопитель!GL38+[1]накопитель!GM38+[1]накопитель!GN38</f>
        <v>231.17000000000002</v>
      </c>
      <c r="K16" s="93">
        <f>[1]накопитель!JC38+[1]накопитель!JD38+[1]накопитель!JE38+[1]накопитель!JF38+[1]накопитель!JG38+[1]накопитель!JH38</f>
        <v>6707.86</v>
      </c>
      <c r="L16" s="92" t="e">
        <f>#REF!</f>
        <v>#REF!</v>
      </c>
      <c r="M16" s="93" t="e">
        <f t="shared" si="2"/>
        <v>#REF!</v>
      </c>
      <c r="N16" s="93" t="e">
        <f>#REF!+#REF!</f>
        <v>#REF!</v>
      </c>
      <c r="O16" s="93" t="e">
        <f>#REF!+#REF!</f>
        <v>#REF!</v>
      </c>
      <c r="P16" s="93" t="e">
        <f>#REF!</f>
        <v>#REF!</v>
      </c>
      <c r="Q16" s="93" t="e">
        <f>#REF!</f>
        <v>#REF!</v>
      </c>
      <c r="R16" s="93" t="e">
        <f t="shared" si="3"/>
        <v>#REF!</v>
      </c>
      <c r="S16" s="93" t="e">
        <f>#REF!+#REF!+#REF!+#REF!+#REF!+#REF!</f>
        <v>#REF!</v>
      </c>
      <c r="T16" s="94" t="e">
        <f>#REF!+#REF!+#REF!+#REF!+#REF!+#REF!</f>
        <v>#REF!</v>
      </c>
      <c r="U16" s="92" t="e">
        <f t="shared" si="4"/>
        <v>#REF!</v>
      </c>
      <c r="V16" s="93" t="e">
        <f t="shared" si="5"/>
        <v>#REF!</v>
      </c>
      <c r="W16" s="93" t="e">
        <f t="shared" si="6"/>
        <v>#REF!</v>
      </c>
      <c r="X16" s="93" t="e">
        <f t="shared" si="7"/>
        <v>#REF!</v>
      </c>
      <c r="Y16" s="51" t="e">
        <f t="shared" si="8"/>
        <v>#REF!</v>
      </c>
      <c r="Z16" s="87" t="e">
        <f t="shared" si="9"/>
        <v>#REF!</v>
      </c>
      <c r="AA16" s="77" t="e">
        <f t="shared" si="10"/>
        <v>#REF!</v>
      </c>
      <c r="AB16" s="77" t="e">
        <f t="shared" si="11"/>
        <v>#REF!</v>
      </c>
      <c r="AC16" s="77" t="e">
        <f t="shared" si="12"/>
        <v>#REF!</v>
      </c>
      <c r="AD16" s="78" t="e">
        <f t="shared" si="13"/>
        <v>#REF!</v>
      </c>
    </row>
    <row r="17" spans="1:30" s="1" customFormat="1" ht="12.75" x14ac:dyDescent="0.2">
      <c r="A17" s="62">
        <v>5</v>
      </c>
      <c r="B17" s="63" t="s">
        <v>14</v>
      </c>
      <c r="C17" s="92">
        <f>'[1]ВЫБОРКА 2019 к 2018 СТАТ'!I16</f>
        <v>45319.113464744529</v>
      </c>
      <c r="D17" s="93">
        <f t="shared" si="0"/>
        <v>69277.941176470573</v>
      </c>
      <c r="E17" s="93">
        <f>[1]накопитель!GA39+[1]накопитель!GC39</f>
        <v>68</v>
      </c>
      <c r="F17" s="93">
        <f>[1]накопитель!IU39+[1]накопитель!IW39</f>
        <v>4710.8999999999996</v>
      </c>
      <c r="G17" s="93">
        <f>[1]накопитель!BA39</f>
        <v>50588.310240484156</v>
      </c>
      <c r="H17" s="93">
        <f>[1]накопитель!BC39</f>
        <v>50530.495016050008</v>
      </c>
      <c r="I17" s="93">
        <f t="shared" si="1"/>
        <v>28808.214947498454</v>
      </c>
      <c r="J17" s="93">
        <f>[1]накопитель!GI39+[1]накопитель!GJ39+[1]накопитель!GK39+[1]накопитель!GL39+[1]накопитель!GM39+[1]накопитель!GN39</f>
        <v>323.8</v>
      </c>
      <c r="K17" s="93">
        <f>[1]накопитель!JC39+[1]накопитель!JD39+[1]накопитель!JE39+[1]накопитель!JF39+[1]накопитель!JG39+[1]накопитель!JH39</f>
        <v>9328.1</v>
      </c>
      <c r="L17" s="92" t="e">
        <f>#REF!</f>
        <v>#REF!</v>
      </c>
      <c r="M17" s="93" t="e">
        <f t="shared" si="2"/>
        <v>#REF!</v>
      </c>
      <c r="N17" s="93" t="e">
        <f>#REF!+#REF!</f>
        <v>#REF!</v>
      </c>
      <c r="O17" s="93" t="e">
        <f>#REF!+#REF!</f>
        <v>#REF!</v>
      </c>
      <c r="P17" s="93" t="e">
        <f>#REF!</f>
        <v>#REF!</v>
      </c>
      <c r="Q17" s="93" t="e">
        <f>#REF!</f>
        <v>#REF!</v>
      </c>
      <c r="R17" s="93" t="e">
        <f t="shared" si="3"/>
        <v>#REF!</v>
      </c>
      <c r="S17" s="93" t="e">
        <f>#REF!+#REF!+#REF!+#REF!+#REF!+#REF!</f>
        <v>#REF!</v>
      </c>
      <c r="T17" s="94" t="e">
        <f>#REF!+#REF!+#REF!+#REF!+#REF!+#REF!</f>
        <v>#REF!</v>
      </c>
      <c r="U17" s="92" t="e">
        <f t="shared" si="4"/>
        <v>#REF!</v>
      </c>
      <c r="V17" s="93" t="e">
        <f t="shared" si="5"/>
        <v>#REF!</v>
      </c>
      <c r="W17" s="93" t="e">
        <f t="shared" si="6"/>
        <v>#REF!</v>
      </c>
      <c r="X17" s="93" t="e">
        <f t="shared" si="7"/>
        <v>#REF!</v>
      </c>
      <c r="Y17" s="51" t="e">
        <f t="shared" si="8"/>
        <v>#REF!</v>
      </c>
      <c r="Z17" s="87" t="e">
        <f t="shared" si="9"/>
        <v>#REF!</v>
      </c>
      <c r="AA17" s="77" t="e">
        <f t="shared" si="10"/>
        <v>#REF!</v>
      </c>
      <c r="AB17" s="77" t="e">
        <f t="shared" si="11"/>
        <v>#REF!</v>
      </c>
      <c r="AC17" s="77" t="e">
        <f t="shared" si="12"/>
        <v>#REF!</v>
      </c>
      <c r="AD17" s="78" t="e">
        <f t="shared" si="13"/>
        <v>#REF!</v>
      </c>
    </row>
    <row r="18" spans="1:30" s="1" customFormat="1" ht="12.75" x14ac:dyDescent="0.2">
      <c r="A18" s="62">
        <v>6</v>
      </c>
      <c r="B18" s="63" t="s">
        <v>15</v>
      </c>
      <c r="C18" s="92">
        <f>'[1]ВЫБОРКА 2019 к 2018 СТАТ'!I17</f>
        <v>45207.638591990872</v>
      </c>
      <c r="D18" s="93">
        <f t="shared" si="0"/>
        <v>81502.626970227662</v>
      </c>
      <c r="E18" s="93">
        <f>[1]накопитель!GA40+[1]накопитель!GC40</f>
        <v>57.1</v>
      </c>
      <c r="F18" s="93">
        <f>[1]накопитель!IU40+[1]накопитель!IW40</f>
        <v>4653.8</v>
      </c>
      <c r="G18" s="93">
        <f>[1]накопитель!BA40</f>
        <v>48288.116337196087</v>
      </c>
      <c r="H18" s="93">
        <f>[1]накопитель!BC40</f>
        <v>49890.269698572185</v>
      </c>
      <c r="I18" s="93">
        <f t="shared" si="1"/>
        <v>26533.496332518338</v>
      </c>
      <c r="J18" s="93">
        <f>[1]накопитель!GI40+[1]накопитель!GJ40+[1]накопитель!GK40+[1]накопитель!GL40+[1]накопитель!GM40+[1]накопитель!GN40</f>
        <v>204.5</v>
      </c>
      <c r="K18" s="93">
        <f>[1]накопитель!JC40+[1]накопитель!JD40+[1]накопитель!JE40+[1]накопитель!JF40+[1]накопитель!JG40+[1]накопитель!JH40</f>
        <v>5426.1</v>
      </c>
      <c r="L18" s="92" t="e">
        <f>#REF!</f>
        <v>#REF!</v>
      </c>
      <c r="M18" s="93" t="e">
        <f t="shared" si="2"/>
        <v>#REF!</v>
      </c>
      <c r="N18" s="93" t="e">
        <f>#REF!+#REF!</f>
        <v>#REF!</v>
      </c>
      <c r="O18" s="93" t="e">
        <f>#REF!+#REF!</f>
        <v>#REF!</v>
      </c>
      <c r="P18" s="93" t="e">
        <f>#REF!</f>
        <v>#REF!</v>
      </c>
      <c r="Q18" s="93" t="e">
        <f>#REF!</f>
        <v>#REF!</v>
      </c>
      <c r="R18" s="93" t="e">
        <f t="shared" si="3"/>
        <v>#REF!</v>
      </c>
      <c r="S18" s="93" t="e">
        <f>#REF!+#REF!+#REF!+#REF!+#REF!+#REF!</f>
        <v>#REF!</v>
      </c>
      <c r="T18" s="94" t="e">
        <f>#REF!+#REF!+#REF!+#REF!+#REF!+#REF!</f>
        <v>#REF!</v>
      </c>
      <c r="U18" s="92" t="e">
        <f t="shared" si="4"/>
        <v>#REF!</v>
      </c>
      <c r="V18" s="93" t="e">
        <f t="shared" si="5"/>
        <v>#REF!</v>
      </c>
      <c r="W18" s="93" t="e">
        <f t="shared" si="6"/>
        <v>#REF!</v>
      </c>
      <c r="X18" s="93" t="e">
        <f t="shared" si="7"/>
        <v>#REF!</v>
      </c>
      <c r="Y18" s="51" t="e">
        <f t="shared" si="8"/>
        <v>#REF!</v>
      </c>
      <c r="Z18" s="87" t="e">
        <f t="shared" si="9"/>
        <v>#REF!</v>
      </c>
      <c r="AA18" s="77" t="e">
        <f t="shared" si="10"/>
        <v>#REF!</v>
      </c>
      <c r="AB18" s="77" t="e">
        <f t="shared" si="11"/>
        <v>#REF!</v>
      </c>
      <c r="AC18" s="77" t="e">
        <f t="shared" si="12"/>
        <v>#REF!</v>
      </c>
      <c r="AD18" s="78" t="e">
        <f t="shared" si="13"/>
        <v>#REF!</v>
      </c>
    </row>
    <row r="19" spans="1:30" s="1" customFormat="1" ht="12.75" customHeight="1" x14ac:dyDescent="0.2">
      <c r="A19" s="62">
        <v>7</v>
      </c>
      <c r="B19" s="63" t="s">
        <v>16</v>
      </c>
      <c r="C19" s="92">
        <f>'[1]ВЫБОРКА 2019 к 2018 СТАТ'!I18</f>
        <v>43821.028571428586</v>
      </c>
      <c r="D19" s="93">
        <f t="shared" si="0"/>
        <v>62745.535714285717</v>
      </c>
      <c r="E19" s="93">
        <f>[1]накопитель!GA41+[1]накопитель!GC41</f>
        <v>22.4</v>
      </c>
      <c r="F19" s="93">
        <f>[1]накопитель!IU41+[1]накопитель!IW41</f>
        <v>1405.5</v>
      </c>
      <c r="G19" s="93">
        <f>[1]накопитель!BA41</f>
        <v>48984.177215189884</v>
      </c>
      <c r="H19" s="93">
        <f>[1]накопитель!BC41</f>
        <v>50161.938534278954</v>
      </c>
      <c r="I19" s="93">
        <f t="shared" si="1"/>
        <v>28264.728385615919</v>
      </c>
      <c r="J19" s="93">
        <f>[1]накопитель!GI41+[1]накопитель!GJ41+[1]накопитель!GK41+[1]накопитель!GL41+[1]накопитель!GM41+[1]накопитель!GN41</f>
        <v>130.69999999999999</v>
      </c>
      <c r="K19" s="93">
        <f>[1]накопитель!JC41+[1]накопитель!JD41+[1]накопитель!JE41+[1]накопитель!JF41+[1]накопитель!JG41+[1]накопитель!JH41</f>
        <v>3694.2000000000003</v>
      </c>
      <c r="L19" s="92" t="e">
        <f>#REF!</f>
        <v>#REF!</v>
      </c>
      <c r="M19" s="93" t="e">
        <f t="shared" si="2"/>
        <v>#REF!</v>
      </c>
      <c r="N19" s="93" t="e">
        <f>#REF!+#REF!</f>
        <v>#REF!</v>
      </c>
      <c r="O19" s="93" t="e">
        <f>#REF!+#REF!</f>
        <v>#REF!</v>
      </c>
      <c r="P19" s="93" t="e">
        <f>#REF!</f>
        <v>#REF!</v>
      </c>
      <c r="Q19" s="93" t="e">
        <f>#REF!</f>
        <v>#REF!</v>
      </c>
      <c r="R19" s="93" t="e">
        <f t="shared" si="3"/>
        <v>#REF!</v>
      </c>
      <c r="S19" s="93" t="e">
        <f>#REF!+#REF!+#REF!+#REF!+#REF!+#REF!</f>
        <v>#REF!</v>
      </c>
      <c r="T19" s="94" t="e">
        <f>#REF!+#REF!+#REF!+#REF!+#REF!+#REF!</f>
        <v>#REF!</v>
      </c>
      <c r="U19" s="92" t="e">
        <f t="shared" si="4"/>
        <v>#REF!</v>
      </c>
      <c r="V19" s="93" t="e">
        <f t="shared" si="5"/>
        <v>#REF!</v>
      </c>
      <c r="W19" s="93" t="e">
        <f t="shared" si="6"/>
        <v>#REF!</v>
      </c>
      <c r="X19" s="93" t="e">
        <f t="shared" si="7"/>
        <v>#REF!</v>
      </c>
      <c r="Y19" s="51" t="e">
        <f t="shared" si="8"/>
        <v>#REF!</v>
      </c>
      <c r="Z19" s="87" t="e">
        <f t="shared" si="9"/>
        <v>#REF!</v>
      </c>
      <c r="AA19" s="77" t="e">
        <f t="shared" si="10"/>
        <v>#REF!</v>
      </c>
      <c r="AB19" s="77" t="e">
        <f t="shared" si="11"/>
        <v>#REF!</v>
      </c>
      <c r="AC19" s="77" t="e">
        <f t="shared" si="12"/>
        <v>#REF!</v>
      </c>
      <c r="AD19" s="78" t="e">
        <f t="shared" si="13"/>
        <v>#REF!</v>
      </c>
    </row>
    <row r="20" spans="1:30" s="1" customFormat="1" ht="12.75" outlineLevel="1" x14ac:dyDescent="0.2">
      <c r="A20" s="65" t="s">
        <v>7</v>
      </c>
      <c r="B20" s="66"/>
      <c r="C20" s="276"/>
      <c r="D20" s="277"/>
      <c r="E20" s="277"/>
      <c r="F20" s="277"/>
      <c r="G20" s="277"/>
      <c r="H20" s="277"/>
      <c r="I20" s="277"/>
      <c r="J20" s="277"/>
      <c r="K20" s="278"/>
      <c r="L20" s="95"/>
      <c r="M20" s="96"/>
      <c r="N20" s="96"/>
      <c r="O20" s="96"/>
      <c r="P20" s="96"/>
      <c r="Q20" s="96"/>
      <c r="R20" s="96"/>
      <c r="S20" s="96"/>
      <c r="T20" s="97"/>
      <c r="U20" s="276"/>
      <c r="V20" s="277"/>
      <c r="W20" s="277"/>
      <c r="X20" s="277"/>
      <c r="Y20" s="278"/>
      <c r="Z20" s="269"/>
      <c r="AA20" s="270"/>
      <c r="AB20" s="270"/>
      <c r="AC20" s="270"/>
      <c r="AD20" s="271"/>
    </row>
    <row r="21" spans="1:30" s="1" customFormat="1" ht="12.75" outlineLevel="1" x14ac:dyDescent="0.2">
      <c r="A21" s="49">
        <v>8</v>
      </c>
      <c r="B21" s="43" t="s">
        <v>17</v>
      </c>
      <c r="C21" s="92">
        <f>'[1]ВЫБОРКА 2019 к 2018 СТАТ'!I20</f>
        <v>40824.084391947108</v>
      </c>
      <c r="D21" s="93">
        <f t="shared" si="0"/>
        <v>66499.415204678357</v>
      </c>
      <c r="E21" s="93">
        <f>[1]накопитель!GA43+[1]накопитель!GC43</f>
        <v>85.5</v>
      </c>
      <c r="F21" s="93">
        <f>[1]накопитель!IU43+[1]накопитель!IW43</f>
        <v>5685.7</v>
      </c>
      <c r="G21" s="93">
        <f>[1]накопитель!BA43</f>
        <v>46976.740762549685</v>
      </c>
      <c r="H21" s="93">
        <f>[1]накопитель!BC43</f>
        <v>44952.048114434328</v>
      </c>
      <c r="I21" s="93">
        <f t="shared" si="1"/>
        <v>28252.193359710993</v>
      </c>
      <c r="J21" s="93">
        <f>[1]накопитель!GI43+[1]накопитель!GJ43+[1]накопитель!GK43+[1]накопитель!GL43+[1]накопитель!GM43+[1]накопитель!GN43</f>
        <v>581.29999999999995</v>
      </c>
      <c r="K21" s="93">
        <f>[1]накопитель!JC43+[1]накопитель!JD43+[1]накопитель!JE43+[1]накопитель!JF43+[1]накопитель!JG43+[1]накопитель!JH43</f>
        <v>16423</v>
      </c>
      <c r="L21" s="92" t="e">
        <f>#REF!</f>
        <v>#REF!</v>
      </c>
      <c r="M21" s="93" t="e">
        <f t="shared" si="2"/>
        <v>#REF!</v>
      </c>
      <c r="N21" s="93" t="e">
        <f>#REF!+#REF!</f>
        <v>#REF!</v>
      </c>
      <c r="O21" s="93" t="e">
        <f>#REF!+#REF!</f>
        <v>#REF!</v>
      </c>
      <c r="P21" s="93" t="e">
        <f>#REF!</f>
        <v>#REF!</v>
      </c>
      <c r="Q21" s="93" t="e">
        <f>#REF!</f>
        <v>#REF!</v>
      </c>
      <c r="R21" s="93" t="e">
        <f t="shared" si="3"/>
        <v>#REF!</v>
      </c>
      <c r="S21" s="93" t="e">
        <f>#REF!+#REF!+#REF!+#REF!+#REF!+#REF!</f>
        <v>#REF!</v>
      </c>
      <c r="T21" s="94" t="e">
        <f>#REF!+#REF!+#REF!+#REF!+#REF!+#REF!</f>
        <v>#REF!</v>
      </c>
      <c r="U21" s="92" t="e">
        <f t="shared" si="4"/>
        <v>#REF!</v>
      </c>
      <c r="V21" s="93" t="e">
        <f t="shared" si="5"/>
        <v>#REF!</v>
      </c>
      <c r="W21" s="93" t="e">
        <f t="shared" si="6"/>
        <v>#REF!</v>
      </c>
      <c r="X21" s="93" t="e">
        <f t="shared" si="7"/>
        <v>#REF!</v>
      </c>
      <c r="Y21" s="51" t="e">
        <f t="shared" si="8"/>
        <v>#REF!</v>
      </c>
      <c r="Z21" s="87" t="e">
        <f t="shared" si="9"/>
        <v>#REF!</v>
      </c>
      <c r="AA21" s="77" t="e">
        <f t="shared" si="10"/>
        <v>#REF!</v>
      </c>
      <c r="AB21" s="77" t="e">
        <f t="shared" si="11"/>
        <v>#REF!</v>
      </c>
      <c r="AC21" s="77" t="e">
        <f t="shared" si="12"/>
        <v>#REF!</v>
      </c>
      <c r="AD21" s="78" t="e">
        <f t="shared" si="13"/>
        <v>#REF!</v>
      </c>
    </row>
    <row r="22" spans="1:30" s="1" customFormat="1" ht="12.75" outlineLevel="1" x14ac:dyDescent="0.2">
      <c r="A22" s="49">
        <v>9</v>
      </c>
      <c r="B22" s="43" t="s">
        <v>18</v>
      </c>
      <c r="C22" s="92">
        <f>'[1]ВЫБОРКА 2019 к 2018 СТАТ'!I21</f>
        <v>43779.103749072019</v>
      </c>
      <c r="D22" s="93">
        <f t="shared" si="0"/>
        <v>74031.824643874643</v>
      </c>
      <c r="E22" s="93">
        <f>[1]накопитель!GA44+[1]накопитель!GC44</f>
        <v>70.2</v>
      </c>
      <c r="F22" s="93">
        <f>[1]накопитель!IU44+[1]накопитель!IW44</f>
        <v>5197.0340900000001</v>
      </c>
      <c r="G22" s="93">
        <f>[1]накопитель!BA44</f>
        <v>50946.197345184832</v>
      </c>
      <c r="H22" s="93">
        <f>[1]накопитель!BC44</f>
        <v>51750.651872352631</v>
      </c>
      <c r="I22" s="93">
        <f t="shared" si="1"/>
        <v>28967.331413323522</v>
      </c>
      <c r="J22" s="93">
        <f>[1]накопитель!GI44+[1]накопитель!GJ44+[1]накопитель!GK44+[1]накопитель!GL44+[1]накопитель!GM44+[1]накопитель!GN44</f>
        <v>543.4</v>
      </c>
      <c r="K22" s="93">
        <f>[1]накопитель!JC44+[1]накопитель!JD44+[1]накопитель!JE44+[1]накопитель!JF44+[1]накопитель!JG44+[1]накопитель!JH44</f>
        <v>15740.847890000001</v>
      </c>
      <c r="L22" s="92" t="e">
        <f>#REF!</f>
        <v>#REF!</v>
      </c>
      <c r="M22" s="93" t="e">
        <f t="shared" si="2"/>
        <v>#REF!</v>
      </c>
      <c r="N22" s="93" t="e">
        <f>#REF!+#REF!</f>
        <v>#REF!</v>
      </c>
      <c r="O22" s="93" t="e">
        <f>#REF!+#REF!</f>
        <v>#REF!</v>
      </c>
      <c r="P22" s="93" t="e">
        <f>#REF!</f>
        <v>#REF!</v>
      </c>
      <c r="Q22" s="93" t="e">
        <f>#REF!</f>
        <v>#REF!</v>
      </c>
      <c r="R22" s="93" t="e">
        <f t="shared" si="3"/>
        <v>#REF!</v>
      </c>
      <c r="S22" s="93" t="e">
        <f>#REF!+#REF!+#REF!+#REF!+#REF!+#REF!</f>
        <v>#REF!</v>
      </c>
      <c r="T22" s="94" t="e">
        <f>#REF!+#REF!+#REF!+#REF!+#REF!+#REF!</f>
        <v>#REF!</v>
      </c>
      <c r="U22" s="92" t="e">
        <f t="shared" si="4"/>
        <v>#REF!</v>
      </c>
      <c r="V22" s="93" t="e">
        <f t="shared" si="5"/>
        <v>#REF!</v>
      </c>
      <c r="W22" s="93" t="e">
        <f t="shared" si="6"/>
        <v>#REF!</v>
      </c>
      <c r="X22" s="93" t="e">
        <f t="shared" si="7"/>
        <v>#REF!</v>
      </c>
      <c r="Y22" s="51" t="e">
        <f t="shared" si="8"/>
        <v>#REF!</v>
      </c>
      <c r="Z22" s="87" t="e">
        <f t="shared" si="9"/>
        <v>#REF!</v>
      </c>
      <c r="AA22" s="77" t="e">
        <f t="shared" si="10"/>
        <v>#REF!</v>
      </c>
      <c r="AB22" s="77" t="e">
        <f t="shared" si="11"/>
        <v>#REF!</v>
      </c>
      <c r="AC22" s="77" t="e">
        <f t="shared" si="12"/>
        <v>#REF!</v>
      </c>
      <c r="AD22" s="78" t="e">
        <f t="shared" si="13"/>
        <v>#REF!</v>
      </c>
    </row>
    <row r="23" spans="1:30" s="1" customFormat="1" ht="12.75" outlineLevel="1" x14ac:dyDescent="0.2">
      <c r="A23" s="62">
        <v>10</v>
      </c>
      <c r="B23" s="63" t="s">
        <v>19</v>
      </c>
      <c r="C23" s="92">
        <f>'[1]ВЫБОРКА 2019 к 2018 СТАТ'!I22</f>
        <v>45472.387173396666</v>
      </c>
      <c r="D23" s="93">
        <f t="shared" si="0"/>
        <v>88015.000000000015</v>
      </c>
      <c r="E23" s="93">
        <f>[1]накопитель!GA45+[1]накопитель!GC45</f>
        <v>20</v>
      </c>
      <c r="F23" s="93">
        <f>[1]накопитель!IU45+[1]накопитель!IW45</f>
        <v>1760.3000000000002</v>
      </c>
      <c r="G23" s="93">
        <f>[1]накопитель!BA45</f>
        <v>50620.370370370358</v>
      </c>
      <c r="H23" s="93">
        <f>[1]накопитель!BC45</f>
        <v>52989.583333333321</v>
      </c>
      <c r="I23" s="93">
        <f t="shared" si="1"/>
        <v>29646.396396396402</v>
      </c>
      <c r="J23" s="93">
        <f>[1]накопитель!GI45+[1]накопитель!GJ45+[1]накопитель!GK45+[1]накопитель!GL45+[1]накопитель!GM45+[1]накопитель!GN45</f>
        <v>133.19999999999999</v>
      </c>
      <c r="K23" s="93">
        <f>[1]накопитель!JC45+[1]накопитель!JD45+[1]накопитель!JE45+[1]накопитель!JF45+[1]накопитель!JG45+[1]накопитель!JH45</f>
        <v>3948.9</v>
      </c>
      <c r="L23" s="92" t="e">
        <f>#REF!</f>
        <v>#REF!</v>
      </c>
      <c r="M23" s="93" t="e">
        <f t="shared" si="2"/>
        <v>#REF!</v>
      </c>
      <c r="N23" s="93" t="e">
        <f>#REF!+#REF!</f>
        <v>#REF!</v>
      </c>
      <c r="O23" s="93" t="e">
        <f>#REF!+#REF!</f>
        <v>#REF!</v>
      </c>
      <c r="P23" s="93" t="e">
        <f>#REF!</f>
        <v>#REF!</v>
      </c>
      <c r="Q23" s="93" t="e">
        <f>#REF!</f>
        <v>#REF!</v>
      </c>
      <c r="R23" s="93" t="e">
        <f t="shared" si="3"/>
        <v>#REF!</v>
      </c>
      <c r="S23" s="93" t="e">
        <f>#REF!+#REF!+#REF!+#REF!+#REF!+#REF!</f>
        <v>#REF!</v>
      </c>
      <c r="T23" s="94" t="e">
        <f>#REF!+#REF!+#REF!+#REF!+#REF!+#REF!</f>
        <v>#REF!</v>
      </c>
      <c r="U23" s="92" t="e">
        <f t="shared" si="4"/>
        <v>#REF!</v>
      </c>
      <c r="V23" s="93" t="e">
        <f t="shared" si="5"/>
        <v>#REF!</v>
      </c>
      <c r="W23" s="93" t="e">
        <f t="shared" si="6"/>
        <v>#REF!</v>
      </c>
      <c r="X23" s="93" t="e">
        <f t="shared" si="7"/>
        <v>#REF!</v>
      </c>
      <c r="Y23" s="51" t="e">
        <f t="shared" si="8"/>
        <v>#REF!</v>
      </c>
      <c r="Z23" s="87" t="e">
        <f t="shared" si="9"/>
        <v>#REF!</v>
      </c>
      <c r="AA23" s="77" t="e">
        <f t="shared" si="10"/>
        <v>#REF!</v>
      </c>
      <c r="AB23" s="77" t="e">
        <f t="shared" si="11"/>
        <v>#REF!</v>
      </c>
      <c r="AC23" s="77" t="e">
        <f t="shared" si="12"/>
        <v>#REF!</v>
      </c>
      <c r="AD23" s="78" t="e">
        <f t="shared" si="13"/>
        <v>#REF!</v>
      </c>
    </row>
    <row r="24" spans="1:30" s="1" customFormat="1" ht="12.75" outlineLevel="1" x14ac:dyDescent="0.2">
      <c r="A24" s="62">
        <v>11</v>
      </c>
      <c r="B24" s="63" t="s">
        <v>20</v>
      </c>
      <c r="C24" s="92">
        <f>'[1]ВЫБОРКА 2019 к 2018 СТАТ'!I23</f>
        <v>44913.567455556775</v>
      </c>
      <c r="D24" s="93">
        <f t="shared" si="0"/>
        <v>67230.043541364284</v>
      </c>
      <c r="E24" s="93">
        <f>[1]накопитель!GA46+[1]накопитель!GC46</f>
        <v>68.900000000000006</v>
      </c>
      <c r="F24" s="93">
        <f>[1]накопитель!IU46+[1]накопитель!IW46</f>
        <v>4632.1499999999996</v>
      </c>
      <c r="G24" s="93">
        <f>[1]накопитель!BA46</f>
        <v>51236.681222707426</v>
      </c>
      <c r="H24" s="93">
        <f>[1]накопитель!BC46</f>
        <v>51191.853448275855</v>
      </c>
      <c r="I24" s="93">
        <f t="shared" si="1"/>
        <v>25153.485254691692</v>
      </c>
      <c r="J24" s="93">
        <f>[1]накопитель!GI46+[1]накопитель!GJ46+[1]накопитель!GK46+[1]накопитель!GL46+[1]накопитель!GM46+[1]накопитель!GN46</f>
        <v>298.39999999999998</v>
      </c>
      <c r="K24" s="93">
        <f>[1]накопитель!JC46+[1]накопитель!JD46+[1]накопитель!JE46+[1]накопитель!JF46+[1]накопитель!JG46+[1]накопитель!JH46</f>
        <v>7505.8</v>
      </c>
      <c r="L24" s="92" t="e">
        <f>#REF!</f>
        <v>#REF!</v>
      </c>
      <c r="M24" s="93" t="e">
        <f t="shared" si="2"/>
        <v>#REF!</v>
      </c>
      <c r="N24" s="93" t="e">
        <f>#REF!+#REF!</f>
        <v>#REF!</v>
      </c>
      <c r="O24" s="93" t="e">
        <f>#REF!+#REF!</f>
        <v>#REF!</v>
      </c>
      <c r="P24" s="93" t="e">
        <f>#REF!</f>
        <v>#REF!</v>
      </c>
      <c r="Q24" s="93" t="e">
        <f>#REF!</f>
        <v>#REF!</v>
      </c>
      <c r="R24" s="93" t="e">
        <f t="shared" si="3"/>
        <v>#REF!</v>
      </c>
      <c r="S24" s="93" t="e">
        <f>#REF!+#REF!+#REF!+#REF!+#REF!+#REF!</f>
        <v>#REF!</v>
      </c>
      <c r="T24" s="94" t="e">
        <f>#REF!+#REF!+#REF!+#REF!+#REF!+#REF!</f>
        <v>#REF!</v>
      </c>
      <c r="U24" s="92" t="e">
        <f t="shared" si="4"/>
        <v>#REF!</v>
      </c>
      <c r="V24" s="93" t="e">
        <f t="shared" si="5"/>
        <v>#REF!</v>
      </c>
      <c r="W24" s="93" t="e">
        <f t="shared" si="6"/>
        <v>#REF!</v>
      </c>
      <c r="X24" s="93" t="e">
        <f t="shared" si="7"/>
        <v>#REF!</v>
      </c>
      <c r="Y24" s="51" t="e">
        <f t="shared" si="8"/>
        <v>#REF!</v>
      </c>
      <c r="Z24" s="87" t="e">
        <f t="shared" si="9"/>
        <v>#REF!</v>
      </c>
      <c r="AA24" s="77" t="e">
        <f t="shared" si="10"/>
        <v>#REF!</v>
      </c>
      <c r="AB24" s="77" t="e">
        <f t="shared" si="11"/>
        <v>#REF!</v>
      </c>
      <c r="AC24" s="77" t="e">
        <f t="shared" si="12"/>
        <v>#REF!</v>
      </c>
      <c r="AD24" s="78" t="e">
        <f t="shared" si="13"/>
        <v>#REF!</v>
      </c>
    </row>
    <row r="25" spans="1:30" s="1" customFormat="1" ht="12.75" outlineLevel="1" x14ac:dyDescent="0.2">
      <c r="A25" s="49">
        <v>12</v>
      </c>
      <c r="B25" s="43" t="s">
        <v>21</v>
      </c>
      <c r="C25" s="92">
        <f>'[1]ВЫБОРКА 2019 к 2018 СТАТ'!I24</f>
        <v>42787.880251086433</v>
      </c>
      <c r="D25" s="93">
        <f t="shared" si="0"/>
        <v>74809.090909090912</v>
      </c>
      <c r="E25" s="93">
        <f>[1]накопитель!GA47+[1]накопитель!GC47</f>
        <v>11</v>
      </c>
      <c r="F25" s="93">
        <f>[1]накопитель!IU47+[1]накопитель!IW47</f>
        <v>822.9</v>
      </c>
      <c r="G25" s="93">
        <f>[1]накопитель!BA47</f>
        <v>51822.538071065996</v>
      </c>
      <c r="H25" s="93">
        <f>[1]накопитель!BC47</f>
        <v>53735.063291139231</v>
      </c>
      <c r="I25" s="93">
        <f t="shared" si="1"/>
        <v>29491.086065573771</v>
      </c>
      <c r="J25" s="93">
        <f>[1]накопитель!GI47+[1]накопитель!GJ47+[1]накопитель!GK47+[1]накопитель!GL47+[1]накопитель!GM47+[1]накопитель!GN47</f>
        <v>97.6</v>
      </c>
      <c r="K25" s="93">
        <f>[1]накопитель!JC47+[1]накопитель!JD47+[1]накопитель!JE47+[1]накопитель!JF47+[1]накопитель!JG47+[1]накопитель!JH47</f>
        <v>2878.33</v>
      </c>
      <c r="L25" s="92" t="e">
        <f>#REF!</f>
        <v>#REF!</v>
      </c>
      <c r="M25" s="93" t="e">
        <f t="shared" si="2"/>
        <v>#REF!</v>
      </c>
      <c r="N25" s="93" t="e">
        <f>#REF!+#REF!</f>
        <v>#REF!</v>
      </c>
      <c r="O25" s="93" t="e">
        <f>#REF!+#REF!</f>
        <v>#REF!</v>
      </c>
      <c r="P25" s="93" t="e">
        <f>#REF!</f>
        <v>#REF!</v>
      </c>
      <c r="Q25" s="93" t="e">
        <f>#REF!</f>
        <v>#REF!</v>
      </c>
      <c r="R25" s="93" t="e">
        <f t="shared" si="3"/>
        <v>#REF!</v>
      </c>
      <c r="S25" s="93" t="e">
        <f>#REF!+#REF!+#REF!+#REF!+#REF!+#REF!</f>
        <v>#REF!</v>
      </c>
      <c r="T25" s="94" t="e">
        <f>#REF!+#REF!+#REF!+#REF!+#REF!+#REF!</f>
        <v>#REF!</v>
      </c>
      <c r="U25" s="92" t="e">
        <f t="shared" si="4"/>
        <v>#REF!</v>
      </c>
      <c r="V25" s="93" t="e">
        <f t="shared" si="5"/>
        <v>#REF!</v>
      </c>
      <c r="W25" s="93" t="e">
        <f t="shared" si="6"/>
        <v>#REF!</v>
      </c>
      <c r="X25" s="93" t="e">
        <f t="shared" si="7"/>
        <v>#REF!</v>
      </c>
      <c r="Y25" s="51" t="e">
        <f t="shared" si="8"/>
        <v>#REF!</v>
      </c>
      <c r="Z25" s="87" t="e">
        <f t="shared" si="9"/>
        <v>#REF!</v>
      </c>
      <c r="AA25" s="77" t="e">
        <f t="shared" si="10"/>
        <v>#REF!</v>
      </c>
      <c r="AB25" s="77" t="e">
        <f t="shared" si="11"/>
        <v>#REF!</v>
      </c>
      <c r="AC25" s="77" t="e">
        <f t="shared" si="12"/>
        <v>#REF!</v>
      </c>
      <c r="AD25" s="78" t="e">
        <f t="shared" si="13"/>
        <v>#REF!</v>
      </c>
    </row>
    <row r="26" spans="1:30" s="1" customFormat="1" ht="12.75" outlineLevel="1" x14ac:dyDescent="0.2">
      <c r="A26" s="59" t="s">
        <v>6</v>
      </c>
      <c r="B26" s="60"/>
      <c r="C26" s="276"/>
      <c r="D26" s="277"/>
      <c r="E26" s="277"/>
      <c r="F26" s="277"/>
      <c r="G26" s="277"/>
      <c r="H26" s="277"/>
      <c r="I26" s="277"/>
      <c r="J26" s="277"/>
      <c r="K26" s="278"/>
      <c r="L26" s="95"/>
      <c r="M26" s="96"/>
      <c r="N26" s="96"/>
      <c r="O26" s="96"/>
      <c r="P26" s="96"/>
      <c r="Q26" s="96"/>
      <c r="R26" s="96"/>
      <c r="S26" s="96"/>
      <c r="T26" s="97"/>
      <c r="U26" s="276"/>
      <c r="V26" s="277"/>
      <c r="W26" s="277"/>
      <c r="X26" s="277"/>
      <c r="Y26" s="278"/>
      <c r="Z26" s="269"/>
      <c r="AA26" s="270"/>
      <c r="AB26" s="270"/>
      <c r="AC26" s="270"/>
      <c r="AD26" s="271"/>
    </row>
    <row r="27" spans="1:30" s="1" customFormat="1" ht="12.75" outlineLevel="1" x14ac:dyDescent="0.2">
      <c r="A27" s="49">
        <v>13</v>
      </c>
      <c r="B27" s="43" t="s">
        <v>22</v>
      </c>
      <c r="C27" s="92">
        <f>'[1]ВЫБОРКА 2019 к 2018 СТАТ'!I26</f>
        <v>48362.128491430507</v>
      </c>
      <c r="D27" s="93">
        <f t="shared" si="0"/>
        <v>76429.8071672355</v>
      </c>
      <c r="E27" s="93">
        <f>[1]накопитель!GA49+[1]накопитель!GC49</f>
        <v>87.9</v>
      </c>
      <c r="F27" s="93">
        <f>[1]накопитель!IU49+[1]накопитель!IW49</f>
        <v>6718.1800500000008</v>
      </c>
      <c r="G27" s="93">
        <f>[1]накопитель!BA49</f>
        <v>50286.394473868932</v>
      </c>
      <c r="H27" s="93">
        <f>[1]накопитель!BC49</f>
        <v>50882.954656967624</v>
      </c>
      <c r="I27" s="93">
        <f t="shared" si="1"/>
        <v>31140.262119485593</v>
      </c>
      <c r="J27" s="93">
        <f>[1]накопитель!GI49+[1]накопитель!GJ49+[1]накопитель!GK49+[1]накопитель!GL49+[1]накопитель!GM49+[1]накопитель!GN49</f>
        <v>307.14999999999998</v>
      </c>
      <c r="K27" s="93">
        <f>[1]накопитель!JC49+[1]накопитель!JD49+[1]накопитель!JE49+[1]накопитель!JF49+[1]накопитель!JG49+[1]накопитель!JH49</f>
        <v>9564.7315099999996</v>
      </c>
      <c r="L27" s="92" t="e">
        <f>#REF!</f>
        <v>#REF!</v>
      </c>
      <c r="M27" s="93" t="e">
        <f t="shared" si="2"/>
        <v>#REF!</v>
      </c>
      <c r="N27" s="93" t="e">
        <f>#REF!+#REF!</f>
        <v>#REF!</v>
      </c>
      <c r="O27" s="93" t="e">
        <f>#REF!+#REF!</f>
        <v>#REF!</v>
      </c>
      <c r="P27" s="93" t="e">
        <f>#REF!</f>
        <v>#REF!</v>
      </c>
      <c r="Q27" s="93" t="e">
        <f>#REF!</f>
        <v>#REF!</v>
      </c>
      <c r="R27" s="93" t="e">
        <f t="shared" si="3"/>
        <v>#REF!</v>
      </c>
      <c r="S27" s="93" t="e">
        <f>#REF!+#REF!+#REF!+#REF!+#REF!+#REF!</f>
        <v>#REF!</v>
      </c>
      <c r="T27" s="94" t="e">
        <f>#REF!+#REF!+#REF!+#REF!+#REF!+#REF!</f>
        <v>#REF!</v>
      </c>
      <c r="U27" s="92" t="e">
        <f t="shared" si="4"/>
        <v>#REF!</v>
      </c>
      <c r="V27" s="93" t="e">
        <f t="shared" si="5"/>
        <v>#REF!</v>
      </c>
      <c r="W27" s="93" t="e">
        <f t="shared" si="6"/>
        <v>#REF!</v>
      </c>
      <c r="X27" s="93" t="e">
        <f t="shared" si="7"/>
        <v>#REF!</v>
      </c>
      <c r="Y27" s="51" t="e">
        <f t="shared" si="8"/>
        <v>#REF!</v>
      </c>
      <c r="Z27" s="87" t="e">
        <f t="shared" si="9"/>
        <v>#REF!</v>
      </c>
      <c r="AA27" s="77" t="e">
        <f t="shared" si="10"/>
        <v>#REF!</v>
      </c>
      <c r="AB27" s="77" t="e">
        <f t="shared" si="11"/>
        <v>#REF!</v>
      </c>
      <c r="AC27" s="77" t="e">
        <f t="shared" si="12"/>
        <v>#REF!</v>
      </c>
      <c r="AD27" s="78" t="e">
        <f t="shared" si="13"/>
        <v>#REF!</v>
      </c>
    </row>
    <row r="28" spans="1:30" s="1" customFormat="1" ht="12.75" outlineLevel="1" x14ac:dyDescent="0.2">
      <c r="A28" s="49">
        <v>14</v>
      </c>
      <c r="B28" s="43" t="s">
        <v>23</v>
      </c>
      <c r="C28" s="92">
        <f>'[1]ВЫБОРКА 2019 к 2018 СТАТ'!I27</f>
        <v>47348.947368421061</v>
      </c>
      <c r="D28" s="93">
        <f t="shared" si="0"/>
        <v>79371.42857142858</v>
      </c>
      <c r="E28" s="93">
        <f>[1]накопитель!GA50+[1]накопитель!GC50</f>
        <v>14</v>
      </c>
      <c r="F28" s="93">
        <f>[1]накопитель!IU50+[1]накопитель!IW50</f>
        <v>1111.2</v>
      </c>
      <c r="G28" s="93">
        <f>[1]накопитель!BA50</f>
        <v>51879.166666666672</v>
      </c>
      <c r="H28" s="93">
        <f>[1]накопитель!BC50</f>
        <v>51897.16981132076</v>
      </c>
      <c r="I28" s="93">
        <f t="shared" si="1"/>
        <v>27660.714285714286</v>
      </c>
      <c r="J28" s="93">
        <f>[1]накопитель!GI50+[1]накопитель!GJ50+[1]накопитель!GK50+[1]накопитель!GL50+[1]накопитель!GM50+[1]накопитель!GN50</f>
        <v>56</v>
      </c>
      <c r="K28" s="93">
        <f>[1]накопитель!JC50+[1]накопитель!JD50+[1]накопитель!JE50+[1]накопитель!JF50+[1]накопитель!JG50+[1]накопитель!JH50</f>
        <v>1549</v>
      </c>
      <c r="L28" s="92" t="e">
        <f>#REF!</f>
        <v>#REF!</v>
      </c>
      <c r="M28" s="93" t="e">
        <f t="shared" si="2"/>
        <v>#REF!</v>
      </c>
      <c r="N28" s="93" t="e">
        <f>#REF!+#REF!</f>
        <v>#REF!</v>
      </c>
      <c r="O28" s="93" t="e">
        <f>#REF!+#REF!</f>
        <v>#REF!</v>
      </c>
      <c r="P28" s="93" t="e">
        <f>#REF!</f>
        <v>#REF!</v>
      </c>
      <c r="Q28" s="93" t="e">
        <f>#REF!</f>
        <v>#REF!</v>
      </c>
      <c r="R28" s="93" t="e">
        <f t="shared" si="3"/>
        <v>#REF!</v>
      </c>
      <c r="S28" s="93" t="e">
        <f>#REF!+#REF!+#REF!+#REF!+#REF!+#REF!</f>
        <v>#REF!</v>
      </c>
      <c r="T28" s="94" t="e">
        <f>#REF!+#REF!+#REF!+#REF!+#REF!+#REF!</f>
        <v>#REF!</v>
      </c>
      <c r="U28" s="92" t="e">
        <f t="shared" si="4"/>
        <v>#REF!</v>
      </c>
      <c r="V28" s="93" t="e">
        <f t="shared" si="5"/>
        <v>#REF!</v>
      </c>
      <c r="W28" s="93" t="e">
        <f t="shared" si="6"/>
        <v>#REF!</v>
      </c>
      <c r="X28" s="93" t="e">
        <f t="shared" si="7"/>
        <v>#REF!</v>
      </c>
      <c r="Y28" s="51" t="e">
        <f t="shared" si="8"/>
        <v>#REF!</v>
      </c>
      <c r="Z28" s="87" t="e">
        <f t="shared" si="9"/>
        <v>#REF!</v>
      </c>
      <c r="AA28" s="77" t="e">
        <f t="shared" si="10"/>
        <v>#REF!</v>
      </c>
      <c r="AB28" s="77" t="e">
        <f t="shared" si="11"/>
        <v>#REF!</v>
      </c>
      <c r="AC28" s="77" t="e">
        <f t="shared" si="12"/>
        <v>#REF!</v>
      </c>
      <c r="AD28" s="78" t="e">
        <f t="shared" si="13"/>
        <v>#REF!</v>
      </c>
    </row>
    <row r="29" spans="1:30" s="1" customFormat="1" ht="12.75" outlineLevel="1" x14ac:dyDescent="0.2">
      <c r="A29" s="49">
        <v>15</v>
      </c>
      <c r="B29" s="43" t="s">
        <v>24</v>
      </c>
      <c r="C29" s="92">
        <f>'[1]ВЫБОРКА 2019 к 2018 СТАТ'!I28</f>
        <v>44349.83361064893</v>
      </c>
      <c r="D29" s="93">
        <f t="shared" si="0"/>
        <v>64949.999999999985</v>
      </c>
      <c r="E29" s="93">
        <f>[1]накопитель!GA51+[1]накопитель!GC51</f>
        <v>8</v>
      </c>
      <c r="F29" s="93">
        <f>[1]накопитель!IU51+[1]накопитель!IW51</f>
        <v>519.59999999999991</v>
      </c>
      <c r="G29" s="93">
        <f>[1]накопитель!BA51</f>
        <v>50179.227359088029</v>
      </c>
      <c r="H29" s="93">
        <f>[1]накопитель!BC51</f>
        <v>52072.916666666664</v>
      </c>
      <c r="I29" s="93">
        <f t="shared" si="1"/>
        <v>26814.765100671142</v>
      </c>
      <c r="J29" s="93">
        <f>[1]накопитель!GI51+[1]накопитель!GJ51+[1]накопитель!GK51+[1]накопитель!GL51+[1]накопитель!GM51+[1]накопитель!GN51</f>
        <v>74.5</v>
      </c>
      <c r="K29" s="93">
        <f>[1]накопитель!JC51+[1]накопитель!JD51+[1]накопитель!JE51+[1]накопитель!JF51+[1]накопитель!JG51+[1]накопитель!JH51</f>
        <v>1997.7</v>
      </c>
      <c r="L29" s="92" t="e">
        <f>#REF!</f>
        <v>#REF!</v>
      </c>
      <c r="M29" s="93" t="e">
        <f t="shared" si="2"/>
        <v>#REF!</v>
      </c>
      <c r="N29" s="93" t="e">
        <f>#REF!+#REF!</f>
        <v>#REF!</v>
      </c>
      <c r="O29" s="93" t="e">
        <f>#REF!+#REF!</f>
        <v>#REF!</v>
      </c>
      <c r="P29" s="93" t="e">
        <f>#REF!</f>
        <v>#REF!</v>
      </c>
      <c r="Q29" s="93" t="e">
        <f>#REF!</f>
        <v>#REF!</v>
      </c>
      <c r="R29" s="93" t="e">
        <f t="shared" si="3"/>
        <v>#REF!</v>
      </c>
      <c r="S29" s="93" t="e">
        <f>#REF!+#REF!+#REF!+#REF!+#REF!+#REF!</f>
        <v>#REF!</v>
      </c>
      <c r="T29" s="94" t="e">
        <f>#REF!+#REF!+#REF!+#REF!+#REF!+#REF!</f>
        <v>#REF!</v>
      </c>
      <c r="U29" s="92" t="e">
        <f t="shared" si="4"/>
        <v>#REF!</v>
      </c>
      <c r="V29" s="93" t="e">
        <f t="shared" si="5"/>
        <v>#REF!</v>
      </c>
      <c r="W29" s="93" t="e">
        <f t="shared" si="6"/>
        <v>#REF!</v>
      </c>
      <c r="X29" s="93" t="e">
        <f t="shared" si="7"/>
        <v>#REF!</v>
      </c>
      <c r="Y29" s="51" t="e">
        <f t="shared" si="8"/>
        <v>#REF!</v>
      </c>
      <c r="Z29" s="87" t="e">
        <f t="shared" si="9"/>
        <v>#REF!</v>
      </c>
      <c r="AA29" s="77" t="e">
        <f t="shared" si="10"/>
        <v>#REF!</v>
      </c>
      <c r="AB29" s="77" t="e">
        <f t="shared" si="11"/>
        <v>#REF!</v>
      </c>
      <c r="AC29" s="77" t="e">
        <f t="shared" si="12"/>
        <v>#REF!</v>
      </c>
      <c r="AD29" s="78" t="e">
        <f t="shared" si="13"/>
        <v>#REF!</v>
      </c>
    </row>
    <row r="30" spans="1:30" s="1" customFormat="1" ht="12.75" outlineLevel="1" x14ac:dyDescent="0.2">
      <c r="A30" s="62">
        <v>16</v>
      </c>
      <c r="B30" s="63" t="s">
        <v>25</v>
      </c>
      <c r="C30" s="92">
        <f>'[1]ВЫБОРКА 2019 к 2018 СТАТ'!I29</f>
        <v>47426.989984185559</v>
      </c>
      <c r="D30" s="93">
        <f t="shared" si="0"/>
        <v>56851.385390428215</v>
      </c>
      <c r="E30" s="93">
        <f>[1]накопитель!GA52+[1]накопитель!GC52</f>
        <v>7.94</v>
      </c>
      <c r="F30" s="93">
        <f>[1]накопитель!IU52+[1]накопитель!IW52</f>
        <v>451.40000000000003</v>
      </c>
      <c r="G30" s="93">
        <f>[1]накопитель!BA52</f>
        <v>40993.333333333336</v>
      </c>
      <c r="H30" s="93">
        <f>[1]накопитель!BC52</f>
        <v>39859.28571428571</v>
      </c>
      <c r="I30" s="93" t="e">
        <f t="shared" si="1"/>
        <v>#DIV/0!</v>
      </c>
      <c r="J30" s="93">
        <f>[1]накопитель!GI52+[1]накопитель!GJ52+[1]накопитель!GK52+[1]накопитель!GL52+[1]накопитель!GM52+[1]накопитель!GN52</f>
        <v>0</v>
      </c>
      <c r="K30" s="93">
        <f>[1]накопитель!JC52+[1]накопитель!JD52+[1]накопитель!JE52+[1]накопитель!JF52+[1]накопитель!JG52+[1]накопитель!JH52</f>
        <v>0</v>
      </c>
      <c r="L30" s="92" t="e">
        <f>#REF!</f>
        <v>#REF!</v>
      </c>
      <c r="M30" s="93" t="e">
        <f t="shared" si="2"/>
        <v>#REF!</v>
      </c>
      <c r="N30" s="93" t="e">
        <f>#REF!+#REF!</f>
        <v>#REF!</v>
      </c>
      <c r="O30" s="93" t="e">
        <f>#REF!+#REF!</f>
        <v>#REF!</v>
      </c>
      <c r="P30" s="93" t="e">
        <f>#REF!</f>
        <v>#REF!</v>
      </c>
      <c r="Q30" s="93" t="e">
        <f>#REF!</f>
        <v>#REF!</v>
      </c>
      <c r="R30" s="93" t="e">
        <f t="shared" si="3"/>
        <v>#REF!</v>
      </c>
      <c r="S30" s="93" t="e">
        <f>#REF!+#REF!+#REF!+#REF!+#REF!+#REF!</f>
        <v>#REF!</v>
      </c>
      <c r="T30" s="94" t="e">
        <f>#REF!+#REF!+#REF!+#REF!+#REF!+#REF!</f>
        <v>#REF!</v>
      </c>
      <c r="U30" s="92" t="e">
        <f t="shared" si="4"/>
        <v>#REF!</v>
      </c>
      <c r="V30" s="93" t="e">
        <f t="shared" si="5"/>
        <v>#REF!</v>
      </c>
      <c r="W30" s="93" t="e">
        <f t="shared" si="6"/>
        <v>#REF!</v>
      </c>
      <c r="X30" s="93" t="e">
        <f t="shared" si="7"/>
        <v>#REF!</v>
      </c>
      <c r="Y30" s="51" t="e">
        <f t="shared" si="8"/>
        <v>#REF!</v>
      </c>
      <c r="Z30" s="87" t="e">
        <f t="shared" si="9"/>
        <v>#REF!</v>
      </c>
      <c r="AA30" s="77" t="e">
        <f t="shared" si="10"/>
        <v>#REF!</v>
      </c>
      <c r="AB30" s="77" t="e">
        <f t="shared" si="11"/>
        <v>#REF!</v>
      </c>
      <c r="AC30" s="77" t="e">
        <f t="shared" si="12"/>
        <v>#REF!</v>
      </c>
      <c r="AD30" s="78" t="e">
        <f t="shared" si="13"/>
        <v>#REF!</v>
      </c>
    </row>
    <row r="31" spans="1:30" s="1" customFormat="1" ht="13.5" outlineLevel="1" thickBot="1" x14ac:dyDescent="0.25">
      <c r="A31" s="67">
        <v>17</v>
      </c>
      <c r="B31" s="68" t="s">
        <v>26</v>
      </c>
      <c r="C31" s="92">
        <f>'[1]ВЫБОРКА 2019 к 2018 СТАТ'!I30</f>
        <v>51066.945606694571</v>
      </c>
      <c r="D31" s="99">
        <f t="shared" si="0"/>
        <v>94878.571428571449</v>
      </c>
      <c r="E31" s="99">
        <f>[1]накопитель!GA53+[1]накопитель!GC53</f>
        <v>84</v>
      </c>
      <c r="F31" s="99">
        <f>[1]накопитель!IU53+[1]накопитель!IW53</f>
        <v>7969.8000000000011</v>
      </c>
      <c r="G31" s="99">
        <f>[1]накопитель!BA53</f>
        <v>51840.86538461539</v>
      </c>
      <c r="H31" s="99">
        <f>[1]накопитель!BC53</f>
        <v>52982.456140350878</v>
      </c>
      <c r="I31" s="99">
        <f t="shared" si="1"/>
        <v>32886.379928315415</v>
      </c>
      <c r="J31" s="99">
        <f>[1]накопитель!GI53+[1]накопитель!GJ53+[1]накопитель!GK53+[1]накопитель!GL53+[1]накопитель!GM53+[1]накопитель!GN53</f>
        <v>279</v>
      </c>
      <c r="K31" s="99">
        <f>[1]накопитель!JC53+[1]накопитель!JD53+[1]накопитель!JE53+[1]накопитель!JF53+[1]накопитель!JG53+[1]накопитель!JH53</f>
        <v>9175.3000000000011</v>
      </c>
      <c r="L31" s="98" t="e">
        <f>#REF!</f>
        <v>#REF!</v>
      </c>
      <c r="M31" s="99" t="e">
        <f t="shared" si="2"/>
        <v>#REF!</v>
      </c>
      <c r="N31" s="99" t="e">
        <f>#REF!+#REF!</f>
        <v>#REF!</v>
      </c>
      <c r="O31" s="99" t="e">
        <f>#REF!+#REF!</f>
        <v>#REF!</v>
      </c>
      <c r="P31" s="99" t="e">
        <f>#REF!</f>
        <v>#REF!</v>
      </c>
      <c r="Q31" s="99" t="e">
        <f>#REF!</f>
        <v>#REF!</v>
      </c>
      <c r="R31" s="99" t="e">
        <f t="shared" si="3"/>
        <v>#REF!</v>
      </c>
      <c r="S31" s="99" t="e">
        <f>#REF!+#REF!+#REF!+#REF!+#REF!+#REF!</f>
        <v>#REF!</v>
      </c>
      <c r="T31" s="100" t="e">
        <f>#REF!+#REF!+#REF!+#REF!+#REF!+#REF!</f>
        <v>#REF!</v>
      </c>
      <c r="U31" s="98" t="e">
        <f t="shared" si="4"/>
        <v>#REF!</v>
      </c>
      <c r="V31" s="99" t="e">
        <f t="shared" si="5"/>
        <v>#REF!</v>
      </c>
      <c r="W31" s="99" t="e">
        <f t="shared" si="6"/>
        <v>#REF!</v>
      </c>
      <c r="X31" s="99" t="e">
        <f t="shared" si="7"/>
        <v>#REF!</v>
      </c>
      <c r="Y31" s="101" t="e">
        <f t="shared" si="8"/>
        <v>#REF!</v>
      </c>
      <c r="Z31" s="88" t="e">
        <f t="shared" si="9"/>
        <v>#REF!</v>
      </c>
      <c r="AA31" s="79" t="e">
        <f t="shared" si="10"/>
        <v>#REF!</v>
      </c>
      <c r="AB31" s="79" t="e">
        <f t="shared" si="11"/>
        <v>#REF!</v>
      </c>
      <c r="AC31" s="79" t="e">
        <f t="shared" si="12"/>
        <v>#REF!</v>
      </c>
      <c r="AD31" s="80" t="e">
        <f t="shared" si="13"/>
        <v>#REF!</v>
      </c>
    </row>
    <row r="32" spans="1:30" s="1" customFormat="1" ht="12.75" x14ac:dyDescent="0.2">
      <c r="A32" s="279" t="s">
        <v>8</v>
      </c>
      <c r="B32" s="280"/>
      <c r="C32" s="102">
        <f>'[1]ВЫБОРКА 2019 к 2018 СТАТ'!I31</f>
        <v>45278.261850690957</v>
      </c>
      <c r="D32" s="103">
        <f t="shared" si="0"/>
        <v>77192.381727306376</v>
      </c>
      <c r="E32" s="103">
        <f>[1]накопитель!GA54+[1]накопитель!GC54</f>
        <v>1188.44</v>
      </c>
      <c r="F32" s="103">
        <f>[1]накопитель!IU54+[1]накопитель!IW54</f>
        <v>91738.514139999999</v>
      </c>
      <c r="G32" s="103">
        <f>[1]накопитель!BA54</f>
        <v>48884.657157577712</v>
      </c>
      <c r="H32" s="103">
        <f>[1]накопитель!BC54</f>
        <v>50050.898349978146</v>
      </c>
      <c r="I32" s="103">
        <f t="shared" si="1"/>
        <v>28921.580409614537</v>
      </c>
      <c r="J32" s="103">
        <f>[1]накопитель!GI54+[1]накопитель!GJ54+[1]накопитель!GK54+[1]накопитель!GL54+[1]накопитель!GM54+[1]накопитель!GN54</f>
        <v>5557.4199999999992</v>
      </c>
      <c r="K32" s="103">
        <f>[1]накопитель!JC54+[1]накопитель!JD54+[1]накопитель!JE54+[1]накопитель!JF54+[1]накопитель!JG54+[1]накопитель!JH54</f>
        <v>160729.3694</v>
      </c>
      <c r="L32" s="102" t="e">
        <f>#REF!</f>
        <v>#REF!</v>
      </c>
      <c r="M32" s="103" t="e">
        <f t="shared" si="2"/>
        <v>#REF!</v>
      </c>
      <c r="N32" s="103" t="e">
        <f>#REF!+#REF!</f>
        <v>#REF!</v>
      </c>
      <c r="O32" s="103" t="e">
        <f>#REF!+#REF!</f>
        <v>#REF!</v>
      </c>
      <c r="P32" s="103" t="e">
        <f>#REF!</f>
        <v>#REF!</v>
      </c>
      <c r="Q32" s="103" t="e">
        <f>#REF!</f>
        <v>#REF!</v>
      </c>
      <c r="R32" s="103" t="e">
        <f t="shared" si="3"/>
        <v>#REF!</v>
      </c>
      <c r="S32" s="103" t="e">
        <f>#REF!+#REF!+#REF!+#REF!+#REF!+#REF!</f>
        <v>#REF!</v>
      </c>
      <c r="T32" s="104" t="e">
        <f>#REF!+#REF!+#REF!+#REF!+#REF!+#REF!</f>
        <v>#REF!</v>
      </c>
      <c r="U32" s="102" t="e">
        <f t="shared" si="4"/>
        <v>#REF!</v>
      </c>
      <c r="V32" s="103" t="e">
        <f t="shared" si="5"/>
        <v>#REF!</v>
      </c>
      <c r="W32" s="103" t="e">
        <f t="shared" si="6"/>
        <v>#REF!</v>
      </c>
      <c r="X32" s="103" t="e">
        <f t="shared" si="7"/>
        <v>#REF!</v>
      </c>
      <c r="Y32" s="105" t="e">
        <f t="shared" si="8"/>
        <v>#REF!</v>
      </c>
      <c r="Z32" s="89" t="e">
        <f t="shared" si="9"/>
        <v>#REF!</v>
      </c>
      <c r="AA32" s="81" t="e">
        <f t="shared" si="10"/>
        <v>#REF!</v>
      </c>
      <c r="AB32" s="81" t="e">
        <f t="shared" si="11"/>
        <v>#REF!</v>
      </c>
      <c r="AC32" s="81" t="e">
        <f t="shared" si="12"/>
        <v>#REF!</v>
      </c>
      <c r="AD32" s="82" t="e">
        <f t="shared" si="13"/>
        <v>#REF!</v>
      </c>
    </row>
    <row r="33" spans="1:30" s="1" customFormat="1" ht="12.75" x14ac:dyDescent="0.2">
      <c r="A33" s="272" t="s">
        <v>45</v>
      </c>
      <c r="B33" s="273"/>
      <c r="C33" s="106">
        <f>'[1]ВЫБОРКА 2019 к 2018 СТАТ'!I32</f>
        <v>46664.581246057358</v>
      </c>
      <c r="D33" s="107">
        <f t="shared" si="0"/>
        <v>105828.88540031399</v>
      </c>
      <c r="E33" s="107">
        <f>[1]накопитель!GA72+[1]накопитель!GC72</f>
        <v>63.7</v>
      </c>
      <c r="F33" s="107">
        <f>[1]накопитель!IU72+[1]накопитель!IW72</f>
        <v>6741.3000000000011</v>
      </c>
      <c r="G33" s="107">
        <f>[1]накопитель!BA72</f>
        <v>51684.503231624833</v>
      </c>
      <c r="H33" s="107">
        <f>[1]накопитель!BC72</f>
        <v>56857.907253269907</v>
      </c>
      <c r="I33" s="107">
        <f t="shared" si="1"/>
        <v>33106.475867087072</v>
      </c>
      <c r="J33" s="107">
        <f>[1]накопитель!GI72+[1]накопитель!GJ72+[1]накопитель!GK72+[1]накопитель!GL72+[1]накопитель!GM72+[1]накопитель!GN72</f>
        <v>618.45000000000005</v>
      </c>
      <c r="K33" s="107">
        <f>[1]накопитель!JC72+[1]накопитель!JD72+[1]накопитель!JE72+[1]накопитель!JF72+[1]накопитель!JG72+[1]накопитель!JH72</f>
        <v>20474.7</v>
      </c>
      <c r="L33" s="106" t="e">
        <f>#REF!</f>
        <v>#REF!</v>
      </c>
      <c r="M33" s="107" t="e">
        <f t="shared" si="2"/>
        <v>#REF!</v>
      </c>
      <c r="N33" s="107" t="e">
        <f>#REF!+#REF!</f>
        <v>#REF!</v>
      </c>
      <c r="O33" s="107" t="e">
        <f>#REF!+#REF!</f>
        <v>#REF!</v>
      </c>
      <c r="P33" s="107" t="e">
        <f>#REF!</f>
        <v>#REF!</v>
      </c>
      <c r="Q33" s="107" t="e">
        <f>#REF!</f>
        <v>#REF!</v>
      </c>
      <c r="R33" s="107" t="e">
        <f t="shared" ref="R33:R34" si="14">T33/S33*1000</f>
        <v>#REF!</v>
      </c>
      <c r="S33" s="107" t="e">
        <f>#REF!+#REF!+#REF!+#REF!+#REF!+#REF!</f>
        <v>#REF!</v>
      </c>
      <c r="T33" s="108" t="e">
        <f>#REF!+#REF!+#REF!+#REF!+#REF!+#REF!</f>
        <v>#REF!</v>
      </c>
      <c r="U33" s="106" t="e">
        <f t="shared" si="4"/>
        <v>#REF!</v>
      </c>
      <c r="V33" s="107" t="e">
        <f t="shared" si="5"/>
        <v>#REF!</v>
      </c>
      <c r="W33" s="107" t="e">
        <f t="shared" si="6"/>
        <v>#REF!</v>
      </c>
      <c r="X33" s="107" t="e">
        <f t="shared" si="7"/>
        <v>#REF!</v>
      </c>
      <c r="Y33" s="109" t="e">
        <f t="shared" si="8"/>
        <v>#REF!</v>
      </c>
      <c r="Z33" s="90" t="e">
        <f t="shared" si="9"/>
        <v>#REF!</v>
      </c>
      <c r="AA33" s="83" t="e">
        <f t="shared" si="10"/>
        <v>#REF!</v>
      </c>
      <c r="AB33" s="83" t="e">
        <f t="shared" si="11"/>
        <v>#REF!</v>
      </c>
      <c r="AC33" s="83" t="e">
        <f t="shared" si="12"/>
        <v>#REF!</v>
      </c>
      <c r="AD33" s="84" t="e">
        <f t="shared" si="13"/>
        <v>#REF!</v>
      </c>
    </row>
    <row r="34" spans="1:30" s="1" customFormat="1" ht="13.5" thickBot="1" x14ac:dyDescent="0.25">
      <c r="A34" s="274" t="s">
        <v>9</v>
      </c>
      <c r="B34" s="275"/>
      <c r="C34" s="110">
        <f>'[1]ВЫБОРКА 2019 к 2018 СТАТ'!I33</f>
        <v>45375.872938105131</v>
      </c>
      <c r="D34" s="111">
        <f t="shared" si="0"/>
        <v>78649.203874966042</v>
      </c>
      <c r="E34" s="111">
        <f>[1]накопитель!GA73+[1]накопитель!GC73</f>
        <v>1252.1400000000001</v>
      </c>
      <c r="F34" s="111">
        <f>[1]накопитель!IU73+[1]накопитель!IW73</f>
        <v>98479.814140000002</v>
      </c>
      <c r="G34" s="111">
        <f>[1]накопитель!BA73</f>
        <v>49043.741494663984</v>
      </c>
      <c r="H34" s="111">
        <f>[1]накопитель!BC73</f>
        <v>50281.593969153641</v>
      </c>
      <c r="I34" s="111">
        <f t="shared" si="1"/>
        <v>29340.654741761078</v>
      </c>
      <c r="J34" s="111">
        <f>[1]накопитель!GI73+[1]накопитель!GJ73+[1]накопитель!GK73+[1]накопитель!GL73+[1]накопитель!GM73+[1]накопитель!GN73</f>
        <v>6175.87</v>
      </c>
      <c r="K34" s="111">
        <f>[1]накопитель!JC73+[1]накопитель!JD73+[1]накопитель!JE73+[1]накопитель!JF73+[1]накопитель!JG73+[1]накопитель!JH73</f>
        <v>181204.06939999998</v>
      </c>
      <c r="L34" s="110" t="e">
        <f>#REF!</f>
        <v>#REF!</v>
      </c>
      <c r="M34" s="111" t="e">
        <f t="shared" si="2"/>
        <v>#REF!</v>
      </c>
      <c r="N34" s="111" t="e">
        <f>N32+N33</f>
        <v>#REF!</v>
      </c>
      <c r="O34" s="111" t="e">
        <f>O32+O33</f>
        <v>#REF!</v>
      </c>
      <c r="P34" s="113" t="e">
        <f>#REF!</f>
        <v>#REF!</v>
      </c>
      <c r="Q34" s="113" t="e">
        <f>#REF!</f>
        <v>#REF!</v>
      </c>
      <c r="R34" s="111" t="e">
        <f t="shared" si="14"/>
        <v>#REF!</v>
      </c>
      <c r="S34" s="111" t="e">
        <f>S32+S33</f>
        <v>#REF!</v>
      </c>
      <c r="T34" s="112" t="e">
        <f>T32+T33</f>
        <v>#REF!</v>
      </c>
      <c r="U34" s="110" t="e">
        <f t="shared" si="4"/>
        <v>#REF!</v>
      </c>
      <c r="V34" s="111" t="e">
        <f t="shared" si="5"/>
        <v>#REF!</v>
      </c>
      <c r="W34" s="111" t="e">
        <f t="shared" si="6"/>
        <v>#REF!</v>
      </c>
      <c r="X34" s="111" t="e">
        <f t="shared" si="7"/>
        <v>#REF!</v>
      </c>
      <c r="Y34" s="114" t="e">
        <f t="shared" si="8"/>
        <v>#REF!</v>
      </c>
      <c r="Z34" s="91" t="e">
        <f t="shared" si="9"/>
        <v>#REF!</v>
      </c>
      <c r="AA34" s="85" t="e">
        <f t="shared" si="10"/>
        <v>#REF!</v>
      </c>
      <c r="AB34" s="85" t="e">
        <f t="shared" si="11"/>
        <v>#REF!</v>
      </c>
      <c r="AC34" s="85" t="e">
        <f t="shared" si="12"/>
        <v>#REF!</v>
      </c>
      <c r="AD34" s="86" t="e">
        <f t="shared" si="13"/>
        <v>#REF!</v>
      </c>
    </row>
    <row r="35" spans="1:30" s="1" customFormat="1" x14ac:dyDescent="0.2">
      <c r="A35" s="3"/>
      <c r="B35" s="70"/>
      <c r="C35" s="71">
        <v>1</v>
      </c>
      <c r="D35" s="72"/>
      <c r="E35" s="72"/>
      <c r="F35" s="72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1" customFormat="1" x14ac:dyDescent="0.2">
      <c r="A36" s="3"/>
      <c r="B36" s="70"/>
      <c r="C36" s="73">
        <v>51800</v>
      </c>
      <c r="D36" s="72"/>
      <c r="E36" s="72"/>
      <c r="F36" s="72"/>
      <c r="G36" s="5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</row>
    <row r="37" spans="1:30" s="1" customFormat="1" x14ac:dyDescent="0.2"/>
    <row r="38" spans="1:30" s="1" customFormat="1" x14ac:dyDescent="0.2"/>
    <row r="39" spans="1:30" s="1" customFormat="1" x14ac:dyDescent="0.2"/>
    <row r="40" spans="1:30" x14ac:dyDescent="0.2">
      <c r="A40" s="2"/>
      <c r="B40" s="2"/>
    </row>
    <row r="41" spans="1:30" x14ac:dyDescent="0.2">
      <c r="A41" s="2"/>
      <c r="B41" s="2"/>
    </row>
    <row r="42" spans="1:30" x14ac:dyDescent="0.2">
      <c r="B42" s="70"/>
      <c r="C42" s="1"/>
      <c r="D42" s="1"/>
      <c r="E42" s="1"/>
      <c r="F42" s="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18.75" customHeight="1" x14ac:dyDescent="0.2">
      <c r="B43" s="70"/>
      <c r="C43" s="1"/>
      <c r="D43" s="1"/>
      <c r="E43" s="1"/>
      <c r="F43" s="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5" spans="1:30" x14ac:dyDescent="0.2">
      <c r="B45" s="75"/>
      <c r="C45" s="76"/>
      <c r="D45" s="76"/>
      <c r="E45" s="76"/>
      <c r="F45" s="76"/>
    </row>
    <row r="46" spans="1:30" x14ac:dyDescent="0.2">
      <c r="A46" s="2"/>
      <c r="B46" s="75"/>
      <c r="C46" s="76"/>
      <c r="D46" s="76"/>
      <c r="E46" s="76"/>
      <c r="F46" s="76"/>
    </row>
    <row r="47" spans="1:30" x14ac:dyDescent="0.2">
      <c r="A47" s="2"/>
      <c r="B47" s="75"/>
      <c r="C47" s="76"/>
      <c r="D47" s="76"/>
      <c r="E47" s="76"/>
      <c r="F47" s="76"/>
    </row>
    <row r="48" spans="1:30" x14ac:dyDescent="0.2">
      <c r="A48" s="2"/>
      <c r="B48" s="75"/>
      <c r="C48" s="76"/>
      <c r="D48" s="76"/>
      <c r="E48" s="76"/>
      <c r="F48" s="76"/>
    </row>
    <row r="49" spans="1:6" x14ac:dyDescent="0.2">
      <c r="A49" s="2"/>
      <c r="B49" s="75"/>
      <c r="C49" s="76"/>
      <c r="D49" s="76"/>
      <c r="E49" s="76"/>
      <c r="F49" s="76"/>
    </row>
    <row r="50" spans="1:6" x14ac:dyDescent="0.2">
      <c r="A50" s="2"/>
    </row>
    <row r="51" spans="1:6" x14ac:dyDescent="0.2">
      <c r="A51" s="2"/>
    </row>
    <row r="55" spans="1:6" ht="18.75" customHeight="1" x14ac:dyDescent="0.2">
      <c r="A55" s="2"/>
    </row>
    <row r="56" spans="1:6" x14ac:dyDescent="0.2">
      <c r="A56" s="2"/>
    </row>
    <row r="57" spans="1:6" x14ac:dyDescent="0.2">
      <c r="A57" s="2"/>
    </row>
    <row r="58" spans="1:6" x14ac:dyDescent="0.2">
      <c r="A58" s="2"/>
    </row>
    <row r="59" spans="1:6" x14ac:dyDescent="0.2">
      <c r="A59" s="2"/>
    </row>
    <row r="60" spans="1:6" x14ac:dyDescent="0.2">
      <c r="A60" s="2"/>
    </row>
    <row r="61" spans="1:6" x14ac:dyDescent="0.2">
      <c r="A61" s="2"/>
    </row>
    <row r="62" spans="1:6" x14ac:dyDescent="0.2">
      <c r="A62" s="2"/>
      <c r="B62" s="2"/>
    </row>
    <row r="63" spans="1:6" x14ac:dyDescent="0.2">
      <c r="A63" s="2"/>
      <c r="B63" s="2"/>
    </row>
  </sheetData>
  <mergeCells count="55">
    <mergeCell ref="C26:K26"/>
    <mergeCell ref="U20:Y20"/>
    <mergeCell ref="Z26:AD26"/>
    <mergeCell ref="A3:AD3"/>
    <mergeCell ref="AC8:AC10"/>
    <mergeCell ref="V6:Y6"/>
    <mergeCell ref="AA7:AA10"/>
    <mergeCell ref="T7:T10"/>
    <mergeCell ref="U6:U10"/>
    <mergeCell ref="H8:H10"/>
    <mergeCell ref="P8:P10"/>
    <mergeCell ref="Q8:Q10"/>
    <mergeCell ref="R7:R10"/>
    <mergeCell ref="O7:O10"/>
    <mergeCell ref="S7:S10"/>
    <mergeCell ref="J7:J10"/>
    <mergeCell ref="C20:K20"/>
    <mergeCell ref="P7:Q7"/>
    <mergeCell ref="V7:V10"/>
    <mergeCell ref="W7:X7"/>
    <mergeCell ref="Y7:Y10"/>
    <mergeCell ref="K7:K10"/>
    <mergeCell ref="N7:N10"/>
    <mergeCell ref="Z20:AD20"/>
    <mergeCell ref="F7:F10"/>
    <mergeCell ref="A33:B33"/>
    <mergeCell ref="A34:B34"/>
    <mergeCell ref="W8:W10"/>
    <mergeCell ref="X8:X10"/>
    <mergeCell ref="U26:Y26"/>
    <mergeCell ref="L6:L10"/>
    <mergeCell ref="AB8:AB10"/>
    <mergeCell ref="A32:B32"/>
    <mergeCell ref="Z6:Z10"/>
    <mergeCell ref="AA6:AD6"/>
    <mergeCell ref="D7:D10"/>
    <mergeCell ref="G7:H7"/>
    <mergeCell ref="I7:I10"/>
    <mergeCell ref="M7:M10"/>
    <mergeCell ref="M6:R6"/>
    <mergeCell ref="A1:AD1"/>
    <mergeCell ref="A4:A10"/>
    <mergeCell ref="B4:B10"/>
    <mergeCell ref="U4:AD4"/>
    <mergeCell ref="U5:Y5"/>
    <mergeCell ref="Z5:AD5"/>
    <mergeCell ref="C5:K5"/>
    <mergeCell ref="L5:T5"/>
    <mergeCell ref="C4:T4"/>
    <mergeCell ref="AB7:AC7"/>
    <mergeCell ref="AD7:AD10"/>
    <mergeCell ref="G8:G10"/>
    <mergeCell ref="C6:C10"/>
    <mergeCell ref="D6:I6"/>
    <mergeCell ref="E7:E10"/>
  </mergeCells>
  <pageMargins left="0.25" right="0.25" top="0.75" bottom="0.75" header="0.3" footer="0.3"/>
  <pageSetup paperSize="9" scale="96" orientation="landscape" r:id="rId1"/>
  <colBreaks count="2" manualBreakCount="2">
    <brk id="30" max="1048575" man="1"/>
    <brk id="35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4"/>
  <sheetViews>
    <sheetView tabSelected="1" view="pageBreakPreview" zoomScaleNormal="100" zoomScaleSheetLayoutView="100" workbookViewId="0">
      <selection activeCell="K24" sqref="K24"/>
    </sheetView>
  </sheetViews>
  <sheetFormatPr defaultColWidth="5.28515625" defaultRowHeight="12" outlineLevelRow="1" x14ac:dyDescent="0.2"/>
  <cols>
    <col min="1" max="1" width="3.140625" style="3" customWidth="1"/>
    <col min="2" max="2" width="18.5703125" style="4" customWidth="1"/>
    <col min="3" max="3" width="8.7109375" style="2" customWidth="1"/>
    <col min="4" max="4" width="8.28515625" style="2" customWidth="1"/>
    <col min="5" max="5" width="9.5703125" style="2" customWidth="1"/>
    <col min="6" max="6" width="9" style="2" customWidth="1"/>
    <col min="7" max="7" width="7.140625" style="2" customWidth="1"/>
    <col min="8" max="8" width="8.42578125" style="2" customWidth="1"/>
    <col min="9" max="9" width="7.140625" style="2" customWidth="1"/>
    <col min="10" max="10" width="9" style="2" customWidth="1"/>
    <col min="11" max="11" width="7.140625" style="2" customWidth="1"/>
    <col min="12" max="12" width="9" style="2" customWidth="1"/>
    <col min="13" max="13" width="7.140625" style="2" customWidth="1"/>
    <col min="14" max="14" width="9" style="2" customWidth="1"/>
    <col min="15" max="16384" width="5.28515625" style="2"/>
  </cols>
  <sheetData>
    <row r="1" spans="1:14" ht="36.75" customHeight="1" x14ac:dyDescent="0.2">
      <c r="A1" s="184" t="s">
        <v>49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15.75" customHeight="1" x14ac:dyDescent="0.2">
      <c r="A2" s="315" t="s">
        <v>70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s="20" customFormat="1" x14ac:dyDescent="0.2">
      <c r="A3" s="19"/>
      <c r="B3" s="22">
        <v>63700</v>
      </c>
    </row>
    <row r="4" spans="1:14" ht="12.75" customHeight="1" x14ac:dyDescent="0.2">
      <c r="A4" s="303" t="s">
        <v>3</v>
      </c>
      <c r="B4" s="306" t="s">
        <v>4</v>
      </c>
      <c r="C4" s="309" t="s">
        <v>31</v>
      </c>
      <c r="D4" s="310"/>
      <c r="E4" s="310"/>
      <c r="F4" s="311"/>
      <c r="G4" s="309" t="s">
        <v>32</v>
      </c>
      <c r="H4" s="310"/>
      <c r="I4" s="309" t="s">
        <v>33</v>
      </c>
      <c r="J4" s="310"/>
      <c r="K4" s="309" t="s">
        <v>34</v>
      </c>
      <c r="L4" s="310"/>
      <c r="M4" s="309" t="s">
        <v>35</v>
      </c>
      <c r="N4" s="311"/>
    </row>
    <row r="5" spans="1:14" ht="24" customHeight="1" x14ac:dyDescent="0.2">
      <c r="A5" s="304"/>
      <c r="B5" s="307"/>
      <c r="C5" s="207" t="s">
        <v>38</v>
      </c>
      <c r="D5" s="293" t="s">
        <v>2</v>
      </c>
      <c r="E5" s="294"/>
      <c r="F5" s="295"/>
      <c r="G5" s="290" t="s">
        <v>2</v>
      </c>
      <c r="H5" s="291"/>
      <c r="I5" s="290" t="s">
        <v>2</v>
      </c>
      <c r="J5" s="291"/>
      <c r="K5" s="290" t="s">
        <v>2</v>
      </c>
      <c r="L5" s="291"/>
      <c r="M5" s="290" t="s">
        <v>48</v>
      </c>
      <c r="N5" s="291"/>
    </row>
    <row r="6" spans="1:14" ht="10.5" customHeight="1" x14ac:dyDescent="0.2">
      <c r="A6" s="304"/>
      <c r="B6" s="307"/>
      <c r="C6" s="208"/>
      <c r="D6" s="312" t="s">
        <v>39</v>
      </c>
      <c r="E6" s="34" t="s">
        <v>41</v>
      </c>
      <c r="F6" s="312" t="s">
        <v>40</v>
      </c>
      <c r="G6" s="266" t="s">
        <v>0</v>
      </c>
      <c r="H6" s="34" t="s">
        <v>41</v>
      </c>
      <c r="I6" s="266" t="s">
        <v>0</v>
      </c>
      <c r="J6" s="34" t="s">
        <v>41</v>
      </c>
      <c r="K6" s="266" t="s">
        <v>0</v>
      </c>
      <c r="L6" s="34" t="s">
        <v>41</v>
      </c>
      <c r="M6" s="266" t="s">
        <v>0</v>
      </c>
      <c r="N6" s="34" t="s">
        <v>41</v>
      </c>
    </row>
    <row r="7" spans="1:14" ht="12.6" customHeight="1" x14ac:dyDescent="0.2">
      <c r="A7" s="304"/>
      <c r="B7" s="307"/>
      <c r="C7" s="208"/>
      <c r="D7" s="313"/>
      <c r="E7" s="301" t="s">
        <v>66</v>
      </c>
      <c r="F7" s="313"/>
      <c r="G7" s="267"/>
      <c r="H7" s="301" t="s">
        <v>42</v>
      </c>
      <c r="I7" s="267"/>
      <c r="J7" s="301" t="s">
        <v>47</v>
      </c>
      <c r="K7" s="267"/>
      <c r="L7" s="301" t="s">
        <v>43</v>
      </c>
      <c r="M7" s="267"/>
      <c r="N7" s="301" t="s">
        <v>43</v>
      </c>
    </row>
    <row r="8" spans="1:14" ht="18" customHeight="1" x14ac:dyDescent="0.2">
      <c r="A8" s="305"/>
      <c r="B8" s="308"/>
      <c r="C8" s="209"/>
      <c r="D8" s="314"/>
      <c r="E8" s="302"/>
      <c r="F8" s="314"/>
      <c r="G8" s="268"/>
      <c r="H8" s="302"/>
      <c r="I8" s="268"/>
      <c r="J8" s="302"/>
      <c r="K8" s="268"/>
      <c r="L8" s="302"/>
      <c r="M8" s="268"/>
      <c r="N8" s="302"/>
    </row>
    <row r="9" spans="1:14" s="9" customFormat="1" ht="8.85" customHeight="1" x14ac:dyDescent="0.2">
      <c r="A9" s="6">
        <v>1</v>
      </c>
      <c r="B9" s="7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</row>
    <row r="10" spans="1:14" s="23" customFormat="1" ht="12" customHeight="1" x14ac:dyDescent="0.2">
      <c r="A10" s="38" t="s">
        <v>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4" s="1" customFormat="1" ht="12.75" x14ac:dyDescent="0.2">
      <c r="A11" s="24">
        <v>1</v>
      </c>
      <c r="B11" s="25" t="s">
        <v>10</v>
      </c>
      <c r="C11" s="10">
        <v>57560.238640162526</v>
      </c>
      <c r="D11" s="10">
        <v>63475.330388805378</v>
      </c>
      <c r="E11" s="35">
        <v>0.99647300453383636</v>
      </c>
      <c r="F11" s="10">
        <v>66606.5569198374</v>
      </c>
      <c r="G11" s="10">
        <v>52247.993537077324</v>
      </c>
      <c r="H11" s="35">
        <v>0.90770981447289212</v>
      </c>
      <c r="I11" s="10">
        <v>56477.492774566483</v>
      </c>
      <c r="J11" s="35">
        <v>0.84792692170740047</v>
      </c>
      <c r="K11" s="296" t="s">
        <v>44</v>
      </c>
      <c r="L11" s="296"/>
      <c r="M11" s="296"/>
      <c r="N11" s="296"/>
    </row>
    <row r="12" spans="1:14" s="1" customFormat="1" ht="12.75" x14ac:dyDescent="0.2">
      <c r="A12" s="24">
        <v>2</v>
      </c>
      <c r="B12" s="25" t="s">
        <v>11</v>
      </c>
      <c r="C12" s="10">
        <v>60612.29600799919</v>
      </c>
      <c r="D12" s="10">
        <v>66597.544087913979</v>
      </c>
      <c r="E12" s="35">
        <v>1.0454873483189007</v>
      </c>
      <c r="F12" s="10">
        <v>67316.893643740623</v>
      </c>
      <c r="G12" s="10">
        <v>54966.414134507548</v>
      </c>
      <c r="H12" s="35">
        <v>0.9068525324837301</v>
      </c>
      <c r="I12" s="10">
        <v>57492.439964423356</v>
      </c>
      <c r="J12" s="35">
        <v>0.85405663946243637</v>
      </c>
      <c r="K12" s="296"/>
      <c r="L12" s="296"/>
      <c r="M12" s="296"/>
      <c r="N12" s="296"/>
    </row>
    <row r="13" spans="1:14" s="1" customFormat="1" ht="12.75" x14ac:dyDescent="0.2">
      <c r="A13" s="24">
        <v>3</v>
      </c>
      <c r="B13" s="25" t="s">
        <v>12</v>
      </c>
      <c r="C13" s="10">
        <v>57327.265951957808</v>
      </c>
      <c r="D13" s="10">
        <v>66897.006775204776</v>
      </c>
      <c r="E13" s="35">
        <v>1.0501884894066684</v>
      </c>
      <c r="F13" s="10">
        <v>68719.420989143531</v>
      </c>
      <c r="G13" s="10">
        <v>54999.176835173363</v>
      </c>
      <c r="H13" s="35">
        <v>0.95938949681054975</v>
      </c>
      <c r="I13" s="10">
        <v>56221.089385474865</v>
      </c>
      <c r="J13" s="35">
        <v>0.8181251904662703</v>
      </c>
      <c r="K13" s="296"/>
      <c r="L13" s="296"/>
      <c r="M13" s="296"/>
      <c r="N13" s="296"/>
    </row>
    <row r="14" spans="1:14" s="1" customFormat="1" ht="12.75" x14ac:dyDescent="0.2">
      <c r="A14" s="24">
        <v>4</v>
      </c>
      <c r="B14" s="25" t="s">
        <v>13</v>
      </c>
      <c r="C14" s="10">
        <v>57228.81250207925</v>
      </c>
      <c r="D14" s="10">
        <v>66754.016948637727</v>
      </c>
      <c r="E14" s="35">
        <v>1.0479437511560084</v>
      </c>
      <c r="F14" s="10">
        <v>66913.150176069641</v>
      </c>
      <c r="G14" s="10">
        <v>51940.689625976345</v>
      </c>
      <c r="H14" s="35">
        <v>0.90759684423102827</v>
      </c>
      <c r="I14" s="10">
        <v>65539.810943464836</v>
      </c>
      <c r="J14" s="35">
        <v>0.97947579468324064</v>
      </c>
      <c r="K14" s="296"/>
      <c r="L14" s="296"/>
      <c r="M14" s="296"/>
      <c r="N14" s="296"/>
    </row>
    <row r="15" spans="1:14" s="1" customFormat="1" ht="12.75" x14ac:dyDescent="0.2">
      <c r="A15" s="24">
        <v>5</v>
      </c>
      <c r="B15" s="25" t="s">
        <v>14</v>
      </c>
      <c r="C15" s="10">
        <v>56930.362385100343</v>
      </c>
      <c r="D15" s="10">
        <v>65534.486115979278</v>
      </c>
      <c r="E15" s="35">
        <v>1.0287988401252635</v>
      </c>
      <c r="F15" s="10">
        <v>65519.086945792544</v>
      </c>
      <c r="G15" s="10">
        <v>57387.184991325325</v>
      </c>
      <c r="H15" s="35">
        <v>1.0080242349966937</v>
      </c>
      <c r="I15" s="10">
        <v>62753.150684931497</v>
      </c>
      <c r="J15" s="35">
        <v>0.95778426730596145</v>
      </c>
      <c r="K15" s="296"/>
      <c r="L15" s="296"/>
      <c r="M15" s="296"/>
      <c r="N15" s="296"/>
    </row>
    <row r="16" spans="1:14" s="1" customFormat="1" ht="12.75" x14ac:dyDescent="0.2">
      <c r="A16" s="24">
        <v>6</v>
      </c>
      <c r="B16" s="25" t="s">
        <v>15</v>
      </c>
      <c r="C16" s="10">
        <v>56647.755142081674</v>
      </c>
      <c r="D16" s="10">
        <v>63313.177972699414</v>
      </c>
      <c r="E16" s="35">
        <v>0.99392744070171768</v>
      </c>
      <c r="F16" s="10">
        <v>65514.824470987689</v>
      </c>
      <c r="G16" s="10">
        <v>54026.618388217445</v>
      </c>
      <c r="H16" s="35">
        <v>0.95372920343815926</v>
      </c>
      <c r="I16" s="10">
        <v>61501.230920728725</v>
      </c>
      <c r="J16" s="35">
        <v>0.93873762796943272</v>
      </c>
      <c r="K16" s="296"/>
      <c r="L16" s="296"/>
      <c r="M16" s="296"/>
      <c r="N16" s="296"/>
    </row>
    <row r="17" spans="1:14" s="1" customFormat="1" ht="12.75" customHeight="1" x14ac:dyDescent="0.2">
      <c r="A17" s="24">
        <v>7</v>
      </c>
      <c r="B17" s="25" t="s">
        <v>16</v>
      </c>
      <c r="C17" s="10">
        <v>54957.551373787275</v>
      </c>
      <c r="D17" s="10">
        <v>63778.114531823267</v>
      </c>
      <c r="E17" s="35">
        <v>1.0012262877837248</v>
      </c>
      <c r="F17" s="10">
        <v>65876.898047722338</v>
      </c>
      <c r="G17" s="10">
        <v>51178.365758754873</v>
      </c>
      <c r="H17" s="35">
        <v>0.93123446149686107</v>
      </c>
      <c r="I17" s="10">
        <v>59047.575894879912</v>
      </c>
      <c r="J17" s="35">
        <v>0.89633206244934072</v>
      </c>
      <c r="K17" s="296"/>
      <c r="L17" s="296"/>
      <c r="M17" s="296"/>
      <c r="N17" s="296"/>
    </row>
    <row r="18" spans="1:14" s="1" customFormat="1" ht="12.75" outlineLevel="1" x14ac:dyDescent="0.2">
      <c r="A18" s="38" t="s">
        <v>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 s="1" customFormat="1" ht="12.75" outlineLevel="1" x14ac:dyDescent="0.2">
      <c r="A19" s="11">
        <v>8</v>
      </c>
      <c r="B19" s="12" t="s">
        <v>17</v>
      </c>
      <c r="C19" s="10">
        <v>52042.840586726532</v>
      </c>
      <c r="D19" s="10">
        <v>64463.214579373751</v>
      </c>
      <c r="E19" s="35">
        <v>1.0119813905710164</v>
      </c>
      <c r="F19" s="10">
        <v>66314.251745612404</v>
      </c>
      <c r="G19" s="10">
        <v>50443.391897413341</v>
      </c>
      <c r="H19" s="35">
        <v>0.9692666912243616</v>
      </c>
      <c r="I19" s="10">
        <v>63539.299558127183</v>
      </c>
      <c r="J19" s="35">
        <v>0.95815451257551398</v>
      </c>
      <c r="K19" s="296" t="s">
        <v>44</v>
      </c>
      <c r="L19" s="296"/>
      <c r="M19" s="296"/>
      <c r="N19" s="296"/>
    </row>
    <row r="20" spans="1:14" s="1" customFormat="1" ht="12.75" outlineLevel="1" x14ac:dyDescent="0.2">
      <c r="A20" s="11">
        <v>9</v>
      </c>
      <c r="B20" s="12" t="s">
        <v>18</v>
      </c>
      <c r="C20" s="10">
        <v>54366.866663418659</v>
      </c>
      <c r="D20" s="10">
        <v>67160.242278434438</v>
      </c>
      <c r="E20" s="35">
        <v>1.0543209148890806</v>
      </c>
      <c r="F20" s="10">
        <v>68647.182264731309</v>
      </c>
      <c r="G20" s="10">
        <v>52913.183745536277</v>
      </c>
      <c r="H20" s="35">
        <v>0.97326160201797118</v>
      </c>
      <c r="I20" s="10">
        <v>64609.978978690728</v>
      </c>
      <c r="J20" s="35">
        <v>0.94118908959042935</v>
      </c>
      <c r="K20" s="296"/>
      <c r="L20" s="296"/>
      <c r="M20" s="296"/>
      <c r="N20" s="296"/>
    </row>
    <row r="21" spans="1:14" s="1" customFormat="1" ht="12.75" outlineLevel="1" x14ac:dyDescent="0.2">
      <c r="A21" s="24">
        <v>10</v>
      </c>
      <c r="B21" s="25" t="s">
        <v>19</v>
      </c>
      <c r="C21" s="10">
        <v>54696.492750030971</v>
      </c>
      <c r="D21" s="10">
        <v>65715.873015873003</v>
      </c>
      <c r="E21" s="35">
        <v>1.0316463581769701</v>
      </c>
      <c r="F21" s="10">
        <v>67703.511235955055</v>
      </c>
      <c r="G21" s="10">
        <v>53108.891928864556</v>
      </c>
      <c r="H21" s="35">
        <v>0.97097435792781217</v>
      </c>
      <c r="I21" s="10">
        <v>60741.666666666664</v>
      </c>
      <c r="J21" s="35">
        <v>0.89717158767400551</v>
      </c>
      <c r="K21" s="296"/>
      <c r="L21" s="296"/>
      <c r="M21" s="296"/>
      <c r="N21" s="296"/>
    </row>
    <row r="22" spans="1:14" s="1" customFormat="1" ht="12.75" outlineLevel="1" x14ac:dyDescent="0.2">
      <c r="A22" s="24">
        <v>11</v>
      </c>
      <c r="B22" s="25" t="s">
        <v>20</v>
      </c>
      <c r="C22" s="10">
        <v>57192.36901389456</v>
      </c>
      <c r="D22" s="10">
        <v>66156.848231993979</v>
      </c>
      <c r="E22" s="35">
        <v>1.0385690460281629</v>
      </c>
      <c r="F22" s="10">
        <v>66283.408735239704</v>
      </c>
      <c r="G22" s="10">
        <v>55626.169299187241</v>
      </c>
      <c r="H22" s="35">
        <v>0.97261523273626205</v>
      </c>
      <c r="I22" s="10">
        <v>65201.590784421278</v>
      </c>
      <c r="J22" s="35">
        <v>0.98367890288896265</v>
      </c>
      <c r="K22" s="296"/>
      <c r="L22" s="296"/>
      <c r="M22" s="296"/>
      <c r="N22" s="296"/>
    </row>
    <row r="23" spans="1:14" s="1" customFormat="1" ht="12.75" outlineLevel="1" x14ac:dyDescent="0.2">
      <c r="A23" s="11">
        <v>12</v>
      </c>
      <c r="B23" s="12" t="s">
        <v>21</v>
      </c>
      <c r="C23" s="10">
        <v>52069.566207446209</v>
      </c>
      <c r="D23" s="10">
        <v>62926.340882002391</v>
      </c>
      <c r="E23" s="35">
        <v>0.9878546449293939</v>
      </c>
      <c r="F23" s="10">
        <v>65426.917510853847</v>
      </c>
      <c r="G23" s="10">
        <v>54676.417354272031</v>
      </c>
      <c r="H23" s="35">
        <v>1.0500647755819603</v>
      </c>
      <c r="I23" s="10">
        <v>64529.385103489956</v>
      </c>
      <c r="J23" s="35">
        <v>0.98628190901374813</v>
      </c>
      <c r="K23" s="296"/>
      <c r="L23" s="296"/>
      <c r="M23" s="296"/>
      <c r="N23" s="296"/>
    </row>
    <row r="24" spans="1:14" s="1" customFormat="1" ht="12.75" outlineLevel="1" x14ac:dyDescent="0.2">
      <c r="A24" s="38" t="s">
        <v>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</row>
    <row r="25" spans="1:14" s="1" customFormat="1" ht="12.75" outlineLevel="1" x14ac:dyDescent="0.2">
      <c r="A25" s="11">
        <v>13</v>
      </c>
      <c r="B25" s="12" t="s">
        <v>22</v>
      </c>
      <c r="C25" s="287" t="s">
        <v>44</v>
      </c>
      <c r="D25" s="277"/>
      <c r="E25" s="277"/>
      <c r="F25" s="288"/>
      <c r="G25" s="287" t="s">
        <v>44</v>
      </c>
      <c r="H25" s="288"/>
      <c r="I25" s="287" t="s">
        <v>44</v>
      </c>
      <c r="J25" s="288"/>
      <c r="K25" s="296" t="s">
        <v>44</v>
      </c>
      <c r="L25" s="296"/>
      <c r="M25" s="296"/>
      <c r="N25" s="296"/>
    </row>
    <row r="26" spans="1:14" s="1" customFormat="1" ht="12.75" outlineLevel="1" x14ac:dyDescent="0.2">
      <c r="A26" s="11">
        <v>14</v>
      </c>
      <c r="B26" s="12" t="s">
        <v>23</v>
      </c>
      <c r="C26" s="287" t="s">
        <v>44</v>
      </c>
      <c r="D26" s="277"/>
      <c r="E26" s="277"/>
      <c r="F26" s="288"/>
      <c r="G26" s="287" t="s">
        <v>44</v>
      </c>
      <c r="H26" s="288"/>
      <c r="I26" s="287" t="s">
        <v>44</v>
      </c>
      <c r="J26" s="288"/>
      <c r="K26" s="296"/>
      <c r="L26" s="296"/>
      <c r="M26" s="296"/>
      <c r="N26" s="296"/>
    </row>
    <row r="27" spans="1:14" s="1" customFormat="1" ht="12.75" outlineLevel="1" x14ac:dyDescent="0.2">
      <c r="A27" s="11">
        <v>15</v>
      </c>
      <c r="B27" s="12" t="s">
        <v>24</v>
      </c>
      <c r="C27" s="287" t="s">
        <v>44</v>
      </c>
      <c r="D27" s="277"/>
      <c r="E27" s="277"/>
      <c r="F27" s="288"/>
      <c r="G27" s="287" t="s">
        <v>44</v>
      </c>
      <c r="H27" s="288"/>
      <c r="I27" s="287" t="s">
        <v>44</v>
      </c>
      <c r="J27" s="288"/>
      <c r="K27" s="296"/>
      <c r="L27" s="296"/>
      <c r="M27" s="296"/>
      <c r="N27" s="296"/>
    </row>
    <row r="28" spans="1:14" s="1" customFormat="1" ht="12.75" outlineLevel="1" x14ac:dyDescent="0.2">
      <c r="A28" s="24">
        <v>16</v>
      </c>
      <c r="B28" s="25" t="s">
        <v>25</v>
      </c>
      <c r="C28" s="287" t="s">
        <v>44</v>
      </c>
      <c r="D28" s="277"/>
      <c r="E28" s="277"/>
      <c r="F28" s="288"/>
      <c r="G28" s="287" t="s">
        <v>44</v>
      </c>
      <c r="H28" s="288"/>
      <c r="I28" s="287" t="s">
        <v>44</v>
      </c>
      <c r="J28" s="288"/>
      <c r="K28" s="296"/>
      <c r="L28" s="296"/>
      <c r="M28" s="296"/>
      <c r="N28" s="296"/>
    </row>
    <row r="29" spans="1:14" s="1" customFormat="1" ht="13.5" outlineLevel="1" thickBot="1" x14ac:dyDescent="0.25">
      <c r="A29" s="26">
        <v>17</v>
      </c>
      <c r="B29" s="27" t="s">
        <v>26</v>
      </c>
      <c r="C29" s="287" t="s">
        <v>44</v>
      </c>
      <c r="D29" s="277"/>
      <c r="E29" s="277"/>
      <c r="F29" s="288"/>
      <c r="G29" s="287" t="s">
        <v>44</v>
      </c>
      <c r="H29" s="288"/>
      <c r="I29" s="287" t="s">
        <v>44</v>
      </c>
      <c r="J29" s="288"/>
      <c r="K29" s="296"/>
      <c r="L29" s="296"/>
      <c r="M29" s="296"/>
      <c r="N29" s="296"/>
    </row>
    <row r="30" spans="1:14" s="18" customFormat="1" ht="13.5" thickBot="1" x14ac:dyDescent="0.25">
      <c r="A30" s="298" t="s">
        <v>8</v>
      </c>
      <c r="B30" s="298"/>
      <c r="C30" s="41">
        <v>56936.767464711935</v>
      </c>
      <c r="D30" s="41">
        <v>64340.385606963915</v>
      </c>
      <c r="E30" s="36">
        <v>1.0100531492459013</v>
      </c>
      <c r="F30" s="41">
        <v>66268.91058891287</v>
      </c>
      <c r="G30" s="41">
        <v>53309.939039789177</v>
      </c>
      <c r="H30" s="36">
        <v>0.93630076686087627</v>
      </c>
      <c r="I30" s="41">
        <v>60179.058319068827</v>
      </c>
      <c r="J30" s="36">
        <v>0.90810393266276346</v>
      </c>
      <c r="K30" s="297"/>
      <c r="L30" s="297"/>
      <c r="M30" s="297"/>
      <c r="N30" s="297"/>
    </row>
    <row r="31" spans="1:14" s="28" customFormat="1" ht="13.5" outlineLevel="1" thickBot="1" x14ac:dyDescent="0.25">
      <c r="A31" s="299" t="s">
        <v>45</v>
      </c>
      <c r="B31" s="299"/>
      <c r="C31" s="42">
        <v>55338.279792746122</v>
      </c>
      <c r="D31" s="42">
        <v>62856.397519669299</v>
      </c>
      <c r="E31" s="37">
        <v>0.98675663296184146</v>
      </c>
      <c r="F31" s="42">
        <v>72435.915673458934</v>
      </c>
      <c r="G31" s="300"/>
      <c r="H31" s="300"/>
      <c r="I31" s="42">
        <v>68964.583894424984</v>
      </c>
      <c r="J31" s="37">
        <v>0.9520772016649488</v>
      </c>
      <c r="K31" s="42">
        <v>60501.618739287755</v>
      </c>
      <c r="L31" s="37">
        <v>0.94978993311283755</v>
      </c>
      <c r="M31" s="42">
        <v>65408.620611373335</v>
      </c>
      <c r="N31" s="37">
        <v>1.0268229295349032</v>
      </c>
    </row>
    <row r="32" spans="1:14" s="18" customFormat="1" ht="13.5" thickBot="1" x14ac:dyDescent="0.25">
      <c r="A32" s="289" t="s">
        <v>9</v>
      </c>
      <c r="B32" s="289"/>
      <c r="C32" s="42">
        <v>56823.095148823952</v>
      </c>
      <c r="D32" s="42">
        <v>64253.623720022719</v>
      </c>
      <c r="E32" s="37">
        <v>1.0086911102044382</v>
      </c>
      <c r="F32" s="42">
        <v>66492.065365595103</v>
      </c>
      <c r="G32" s="42">
        <v>53309.939039789177</v>
      </c>
      <c r="H32" s="37">
        <v>0.93817379887819285</v>
      </c>
      <c r="I32" s="42">
        <v>60865.404398459861</v>
      </c>
      <c r="J32" s="37">
        <v>0.91537846002830536</v>
      </c>
      <c r="K32" s="42">
        <v>60501.618739287755</v>
      </c>
      <c r="L32" s="37">
        <v>0.94978993311283755</v>
      </c>
      <c r="M32" s="42">
        <v>65408.620611373335</v>
      </c>
      <c r="N32" s="37">
        <v>1.0268229295349032</v>
      </c>
    </row>
    <row r="33" spans="1:14" s="18" customFormat="1" ht="12.75" x14ac:dyDescent="0.2">
      <c r="A33" s="16"/>
      <c r="B33" s="16"/>
      <c r="C33" s="13"/>
      <c r="D33" s="13"/>
      <c r="E33" s="13"/>
      <c r="F33" s="17"/>
      <c r="G33" s="15"/>
      <c r="H33" s="14"/>
      <c r="I33" s="13"/>
      <c r="J33" s="14"/>
      <c r="K33" s="15"/>
      <c r="L33" s="14"/>
      <c r="M33" s="15"/>
      <c r="N33" s="14"/>
    </row>
    <row r="34" spans="1:14" s="18" customFormat="1" ht="12.75" x14ac:dyDescent="0.2">
      <c r="A34" s="16"/>
      <c r="B34" s="292" t="s">
        <v>69</v>
      </c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</row>
  </sheetData>
  <mergeCells count="49">
    <mergeCell ref="A1:N1"/>
    <mergeCell ref="A4:A8"/>
    <mergeCell ref="B4:B8"/>
    <mergeCell ref="C4:F4"/>
    <mergeCell ref="G4:H4"/>
    <mergeCell ref="I4:J4"/>
    <mergeCell ref="K4:L4"/>
    <mergeCell ref="M4:N4"/>
    <mergeCell ref="K6:K8"/>
    <mergeCell ref="G6:G8"/>
    <mergeCell ref="D6:D8"/>
    <mergeCell ref="F6:F8"/>
    <mergeCell ref="A2:N2"/>
    <mergeCell ref="J7:J8"/>
    <mergeCell ref="L7:L8"/>
    <mergeCell ref="M5:N5"/>
    <mergeCell ref="A32:B32"/>
    <mergeCell ref="G5:H5"/>
    <mergeCell ref="B34:N34"/>
    <mergeCell ref="I5:J5"/>
    <mergeCell ref="K5:L5"/>
    <mergeCell ref="C5:C8"/>
    <mergeCell ref="D5:F5"/>
    <mergeCell ref="K25:N30"/>
    <mergeCell ref="A30:B30"/>
    <mergeCell ref="A31:B31"/>
    <mergeCell ref="G31:H31"/>
    <mergeCell ref="K11:N17"/>
    <mergeCell ref="K19:N23"/>
    <mergeCell ref="N7:N8"/>
    <mergeCell ref="E7:E8"/>
    <mergeCell ref="H7:H8"/>
    <mergeCell ref="M6:M8"/>
    <mergeCell ref="I6:I8"/>
    <mergeCell ref="C25:F25"/>
    <mergeCell ref="C26:F26"/>
    <mergeCell ref="C27:F27"/>
    <mergeCell ref="I25:J25"/>
    <mergeCell ref="I26:J26"/>
    <mergeCell ref="I27:J27"/>
    <mergeCell ref="I28:J28"/>
    <mergeCell ref="I29:J29"/>
    <mergeCell ref="C28:F28"/>
    <mergeCell ref="C29:F29"/>
    <mergeCell ref="G25:H25"/>
    <mergeCell ref="G26:H26"/>
    <mergeCell ref="G27:H27"/>
    <mergeCell ref="G28:H28"/>
    <mergeCell ref="G29:H29"/>
  </mergeCells>
  <pageMargins left="0.7" right="0.7" top="0.75" bottom="0.75" header="0.3" footer="0.3"/>
  <pageSetup paperSize="9" scale="71" orientation="portrait" r:id="rId1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ДОО</vt:lpstr>
      <vt:lpstr>ДОД</vt:lpstr>
      <vt:lpstr>СОШ</vt:lpstr>
      <vt:lpstr>на САЙТ</vt:lpstr>
      <vt:lpstr>ДОД!Область_печати</vt:lpstr>
      <vt:lpstr>ДОО!Область_печати</vt:lpstr>
      <vt:lpstr>'на САЙТ'!Область_печати</vt:lpstr>
      <vt:lpstr>СОШ!Область_печати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Жук</cp:lastModifiedBy>
  <cp:lastPrinted>2021-10-11T14:03:48Z</cp:lastPrinted>
  <dcterms:created xsi:type="dcterms:W3CDTF">2007-10-25T12:03:14Z</dcterms:created>
  <dcterms:modified xsi:type="dcterms:W3CDTF">2021-10-14T06:00:00Z</dcterms:modified>
</cp:coreProperties>
</file>